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420" windowWidth="12120" windowHeight="8070" tabRatio="910"/>
  </bookViews>
  <sheets>
    <sheet name="NFZ" sheetId="23" r:id="rId1"/>
    <sheet name="Centrala" sheetId="21" r:id="rId2"/>
    <sheet name="Razem OW NFZ" sheetId="20" r:id="rId3"/>
    <sheet name="Dolnośląski" sheetId="19" r:id="rId4"/>
    <sheet name="KujawskoPomorski" sheetId="18" r:id="rId5"/>
    <sheet name="Lubelski" sheetId="17" r:id="rId6"/>
    <sheet name="Lubuski" sheetId="16" r:id="rId7"/>
    <sheet name="Łódzki" sheetId="15" r:id="rId8"/>
    <sheet name="Małopolski" sheetId="14" r:id="rId9"/>
    <sheet name="Mazowiecki" sheetId="13" r:id="rId10"/>
    <sheet name="Opolski" sheetId="12" r:id="rId11"/>
    <sheet name="Podkarpacki" sheetId="11" r:id="rId12"/>
    <sheet name="Podlaski" sheetId="10" r:id="rId13"/>
    <sheet name="Pomorski" sheetId="9" r:id="rId14"/>
    <sheet name="Śląski" sheetId="8" r:id="rId15"/>
    <sheet name="Świętokrzyski" sheetId="7" r:id="rId16"/>
    <sheet name="WarmińskoMazurski" sheetId="6" r:id="rId17"/>
    <sheet name="Wielkopolski" sheetId="5" r:id="rId18"/>
    <sheet name="Zachodniopomorski" sheetId="3" r:id="rId19"/>
  </sheets>
  <externalReferences>
    <externalReference r:id="rId20"/>
    <externalReference r:id="rId21"/>
    <externalReference r:id="rId22"/>
  </externalReferences>
  <definedNames>
    <definedName name="___C" localSheetId="0">NFZ!___C</definedName>
    <definedName name="___C">NFZ!___C</definedName>
    <definedName name="__C" localSheetId="0">NFZ!__C</definedName>
    <definedName name="__C">NFZ!__C</definedName>
    <definedName name="_1_0_0kos" localSheetId="1">[1]plan!#REF!</definedName>
    <definedName name="_1_0_0kos" localSheetId="0">[1]plan!#REF!</definedName>
    <definedName name="_1_0_0kos" localSheetId="2">[1]plan!#REF!</definedName>
    <definedName name="_1_0_0kos">[1]plan!#REF!</definedName>
    <definedName name="_2_0_0ra" localSheetId="1">[1]plan!#REF!</definedName>
    <definedName name="_2_0_0ra" localSheetId="0">[1]plan!#REF!</definedName>
    <definedName name="_2_0_0ra" localSheetId="2">[1]plan!#REF!</definedName>
    <definedName name="_2_0_0ra">[1]plan!#REF!</definedName>
    <definedName name="_C" localSheetId="0">#N/A</definedName>
    <definedName name="_C" localSheetId="18">Zachodniopomorski!_C</definedName>
    <definedName name="_C">NFZ!_C</definedName>
    <definedName name="_xlnm._FilterDatabase" localSheetId="16" hidden="1">WarmińskoMazurski!$A$6:$C$62</definedName>
    <definedName name="A" localSheetId="0">#N/A</definedName>
    <definedName name="A" localSheetId="18">Zachodniopomorski!A</definedName>
    <definedName name="A">NFZ!A</definedName>
    <definedName name="A_2" localSheetId="0">NFZ!A_2</definedName>
    <definedName name="A_2">NFZ!A_2</definedName>
    <definedName name="aa" localSheetId="0">#N/A</definedName>
    <definedName name="aa" localSheetId="18">Zachodniopomorski!aa</definedName>
    <definedName name="aa">NFZ!aa</definedName>
    <definedName name="aa_2" localSheetId="0">NFZ!aa_2</definedName>
    <definedName name="aa_2">NFZ!aa_2</definedName>
    <definedName name="B" localSheetId="0">NFZ!B</definedName>
    <definedName name="B">NFZ!B</definedName>
    <definedName name="BILANS" localSheetId="1">[2]plan!#REF!</definedName>
    <definedName name="BILANS" localSheetId="0">[2]plan!#REF!</definedName>
    <definedName name="BILANS" localSheetId="2">[2]plan!#REF!</definedName>
    <definedName name="BILANS">[2]plan!#REF!</definedName>
    <definedName name="BILANSSPZ" localSheetId="1">[2]plan!#REF!</definedName>
    <definedName name="BILANSSPZ" localSheetId="0">[2]plan!#REF!</definedName>
    <definedName name="BILANSSPZ" localSheetId="2">[2]plan!#REF!</definedName>
    <definedName name="BILANSSPZ">[2]plan!#REF!</definedName>
    <definedName name="BV" localSheetId="0">#N/A</definedName>
    <definedName name="BV" localSheetId="18">Zachodniopomorski!BV</definedName>
    <definedName name="BV">NFZ!BV</definedName>
    <definedName name="cr" localSheetId="0">#N/A</definedName>
    <definedName name="cr" localSheetId="18">Zachodniopomorski!cr</definedName>
    <definedName name="cr">NFZ!cr</definedName>
    <definedName name="d" localSheetId="0">#N/A</definedName>
    <definedName name="d" localSheetId="18">Zachodniopomorski!d</definedName>
    <definedName name="d">NFZ!d</definedName>
    <definedName name="depozyty" localSheetId="1">#REF!</definedName>
    <definedName name="depozyty" localSheetId="0">#REF!</definedName>
    <definedName name="depozyty" localSheetId="2">#REF!</definedName>
    <definedName name="depozyty">#REF!</definedName>
    <definedName name="g" localSheetId="0">NFZ!g</definedName>
    <definedName name="g">NFZ!g</definedName>
    <definedName name="koszty" localSheetId="1">[1]plan!#REF!</definedName>
    <definedName name="koszty" localSheetId="0">[1]plan!#REF!</definedName>
    <definedName name="koszty" localSheetId="2">[1]plan!#REF!</definedName>
    <definedName name="koszty">[1]plan!#REF!</definedName>
    <definedName name="licznikn" localSheetId="1">#REF!</definedName>
    <definedName name="licznikn" localSheetId="0">#REF!</definedName>
    <definedName name="licznikn" localSheetId="2">#REF!</definedName>
    <definedName name="licznikn">#REF!</definedName>
    <definedName name="licznikr" localSheetId="1">#REF!</definedName>
    <definedName name="licznikr" localSheetId="0">#REF!</definedName>
    <definedName name="licznikr" localSheetId="2">#REF!</definedName>
    <definedName name="licznikr">#REF!</definedName>
    <definedName name="licznikz" localSheetId="1">#REF!</definedName>
    <definedName name="licznikz" localSheetId="0">#REF!</definedName>
    <definedName name="licznikz" localSheetId="2">#REF!</definedName>
    <definedName name="licznikz">#REF!</definedName>
    <definedName name="mn" localSheetId="0">#N/A</definedName>
    <definedName name="mn" localSheetId="18">Zachodniopomorski!mn</definedName>
    <definedName name="mn">NFZ!mn</definedName>
    <definedName name="mon" localSheetId="0">#N/A</definedName>
    <definedName name="mon" localSheetId="18">Zachodniopomorski!mon</definedName>
    <definedName name="mon">NFZ!mon</definedName>
    <definedName name="naleznosci" localSheetId="1">#REF!</definedName>
    <definedName name="naleznosci" localSheetId="0">#REF!</definedName>
    <definedName name="naleznosci" localSheetId="2">#REF!</definedName>
    <definedName name="naleznosci">#REF!</definedName>
    <definedName name="_xlnm.Print_Area" localSheetId="1">Centrala!$A$1:$C$63</definedName>
    <definedName name="_xlnm.Print_Area" localSheetId="3">Dolnośląski!$A$1:$C$63</definedName>
    <definedName name="_xlnm.Print_Area" localSheetId="4">KujawskoPomorski!$A$1:$C$63</definedName>
    <definedName name="_xlnm.Print_Area" localSheetId="5">Lubelski!$A$1:$C$63</definedName>
    <definedName name="_xlnm.Print_Area" localSheetId="6">Lubuski!$A$1:$C$63</definedName>
    <definedName name="_xlnm.Print_Area" localSheetId="7">Łódzki!$A$1:$C$63</definedName>
    <definedName name="_xlnm.Print_Area" localSheetId="8">Małopolski!$A$1:$C$63</definedName>
    <definedName name="_xlnm.Print_Area" localSheetId="9">Mazowiecki!$A$1:$C$63</definedName>
    <definedName name="_xlnm.Print_Area" localSheetId="0">NFZ!$A$1:$C$97</definedName>
    <definedName name="_xlnm.Print_Area" localSheetId="10">Opolski!$A$1:$C$63</definedName>
    <definedName name="_xlnm.Print_Area" localSheetId="11">Podkarpacki!$A$1:$C$63</definedName>
    <definedName name="_xlnm.Print_Area" localSheetId="12">Podlaski!$A$1:$C$63</definedName>
    <definedName name="_xlnm.Print_Area" localSheetId="13">Pomorski!$A$1:$C$63</definedName>
    <definedName name="_xlnm.Print_Area" localSheetId="2">'Razem OW NFZ'!$A$1:$C$63</definedName>
    <definedName name="_xlnm.Print_Area" localSheetId="14">Śląski!$A$1:$C$63</definedName>
    <definedName name="_xlnm.Print_Area" localSheetId="15">Świętokrzyski!$A$1:$C$63</definedName>
    <definedName name="_xlnm.Print_Area" localSheetId="16">WarmińskoMazurski!$A$1:$C$63</definedName>
    <definedName name="_xlnm.Print_Area" localSheetId="17">Wielkopolski!$A$1:$C$63</definedName>
    <definedName name="_xlnm.Print_Area" localSheetId="18">Zachodniopomorski!$A$1:$C$63</definedName>
    <definedName name="PETLA" localSheetId="1">[3]!PETLA</definedName>
    <definedName name="PETLA" localSheetId="2">[3]!PETLA</definedName>
    <definedName name="PETLA">[3]!PETLA</definedName>
    <definedName name="rach1" localSheetId="1">#REF!</definedName>
    <definedName name="rach1" localSheetId="0">#REF!</definedName>
    <definedName name="rach1" localSheetId="2">#REF!</definedName>
    <definedName name="rach1">#REF!</definedName>
    <definedName name="rach2" localSheetId="1">#REF!</definedName>
    <definedName name="rach2" localSheetId="0">#REF!</definedName>
    <definedName name="rach2" localSheetId="2">#REF!</definedName>
    <definedName name="rach2">#REF!</definedName>
    <definedName name="rach3" localSheetId="1">#REF!</definedName>
    <definedName name="rach3" localSheetId="0">#REF!</definedName>
    <definedName name="rach3" localSheetId="2">#REF!</definedName>
    <definedName name="rach3">#REF!</definedName>
    <definedName name="rgds" localSheetId="0">#N/A</definedName>
    <definedName name="rgds" localSheetId="18">Zachodniopomorski!rgds</definedName>
    <definedName name="rgds">NFZ!rgds</definedName>
    <definedName name="_xlnm.Print_Titles" localSheetId="0">NFZ!$1:$5</definedName>
    <definedName name="wybkosz1" localSheetId="1">#REF!</definedName>
    <definedName name="wybkosz1" localSheetId="0">#REF!</definedName>
    <definedName name="wybkosz1" localSheetId="2">#REF!</definedName>
    <definedName name="wybkosz1">#REF!</definedName>
    <definedName name="wybkosz2" localSheetId="1">#REF!</definedName>
    <definedName name="wybkosz2" localSheetId="0">#REF!</definedName>
    <definedName name="wybkosz2" localSheetId="2">#REF!</definedName>
    <definedName name="wybkosz2">#REF!</definedName>
    <definedName name="za" localSheetId="0">#N/A</definedName>
    <definedName name="za" localSheetId="18">Zachodniopomorski!za</definedName>
    <definedName name="za">NFZ!za</definedName>
  </definedNames>
  <calcPr calcId="145621" fullPrecision="0"/>
</workbook>
</file>

<file path=xl/calcChain.xml><?xml version="1.0" encoding="utf-8"?>
<calcChain xmlns="http://schemas.openxmlformats.org/spreadsheetml/2006/main">
  <c r="C16" i="23" l="1"/>
  <c r="C17" i="23"/>
  <c r="C50" i="9" l="1"/>
  <c r="C24" i="9"/>
  <c r="C24" i="12"/>
  <c r="C50" i="12" l="1"/>
  <c r="C24" i="21" l="1"/>
  <c r="C50" i="10" l="1"/>
  <c r="C50" i="5"/>
  <c r="C24" i="14"/>
  <c r="C50" i="13"/>
  <c r="C24" i="10"/>
  <c r="C50" i="8"/>
  <c r="C24" i="5"/>
  <c r="C50" i="3"/>
  <c r="C50" i="15"/>
  <c r="C50" i="11"/>
  <c r="C24" i="7"/>
  <c r="C50" i="6"/>
  <c r="C24" i="15"/>
  <c r="C50" i="14"/>
  <c r="C24" i="6"/>
  <c r="C24" i="13"/>
  <c r="C24" i="11"/>
  <c r="C24" i="8"/>
  <c r="C50" i="7"/>
  <c r="C24" i="3"/>
  <c r="C50" i="19"/>
  <c r="C24" i="19"/>
  <c r="C24" i="16" l="1"/>
  <c r="C50" i="16"/>
  <c r="C24" i="18"/>
  <c r="C24" i="17"/>
  <c r="C50" i="18"/>
  <c r="C50" i="17"/>
  <c r="C36" i="9"/>
  <c r="C37" i="9"/>
  <c r="C58" i="9"/>
  <c r="C36" i="13" l="1"/>
  <c r="C37" i="13"/>
  <c r="C58" i="13"/>
  <c r="C37" i="11"/>
  <c r="C36" i="8" l="1"/>
  <c r="C37" i="8"/>
  <c r="C58" i="8"/>
  <c r="C37" i="19"/>
  <c r="C36" i="11"/>
  <c r="C36" i="19"/>
  <c r="C58" i="19"/>
  <c r="C58" i="11"/>
  <c r="C36" i="10" l="1"/>
  <c r="C58" i="10"/>
  <c r="C37" i="10"/>
  <c r="C58" i="17"/>
  <c r="C37" i="17"/>
  <c r="C36" i="17"/>
  <c r="C36" i="16" l="1"/>
  <c r="C37" i="16"/>
  <c r="C58" i="16"/>
  <c r="C36" i="5"/>
  <c r="C36" i="15"/>
  <c r="C36" i="18"/>
  <c r="C36" i="7" l="1"/>
  <c r="C36" i="3"/>
  <c r="C37" i="15"/>
  <c r="C58" i="15"/>
  <c r="C58" i="18"/>
  <c r="C37" i="3"/>
  <c r="C58" i="3"/>
  <c r="C37" i="5"/>
  <c r="C58" i="5"/>
  <c r="C37" i="18"/>
  <c r="C37" i="7"/>
  <c r="C58" i="7"/>
  <c r="C36" i="12"/>
  <c r="C37" i="12"/>
  <c r="C58" i="12"/>
  <c r="C36" i="14"/>
  <c r="C37" i="14" l="1"/>
  <c r="C58" i="14"/>
  <c r="A1" i="20" l="1"/>
  <c r="A1" i="19"/>
  <c r="A1" i="18"/>
  <c r="A1" i="17"/>
  <c r="A1" i="16"/>
  <c r="A1" i="15"/>
  <c r="A1" i="14"/>
  <c r="A1" i="13"/>
  <c r="A1" i="12"/>
  <c r="A1" i="11"/>
  <c r="A1" i="10"/>
  <c r="A1" i="9"/>
  <c r="A1" i="8"/>
  <c r="A1" i="7"/>
  <c r="A1" i="6"/>
  <c r="A1" i="5"/>
  <c r="A1" i="3"/>
  <c r="A1" i="21"/>
  <c r="C90" i="23"/>
  <c r="C85" i="23"/>
  <c r="C15" i="23"/>
  <c r="C12" i="23"/>
  <c r="C9" i="23"/>
  <c r="C6" i="23"/>
  <c r="C25" i="23" l="1"/>
  <c r="C19" i="23"/>
  <c r="C96" i="23"/>
  <c r="C40" i="21" l="1"/>
  <c r="C58" i="21"/>
  <c r="C6" i="21"/>
  <c r="C36" i="21"/>
  <c r="C50" i="21"/>
  <c r="C38" i="20" l="1"/>
  <c r="C32" i="20"/>
  <c r="C28" i="20"/>
  <c r="C24" i="20"/>
  <c r="C20" i="20"/>
  <c r="C16" i="20"/>
  <c r="C12" i="20"/>
  <c r="C8" i="20"/>
  <c r="C23" i="20"/>
  <c r="C19" i="20"/>
  <c r="C11" i="20"/>
  <c r="C35" i="20"/>
  <c r="C47" i="20"/>
  <c r="C43" i="20"/>
  <c r="C56" i="20"/>
  <c r="C52" i="20"/>
  <c r="C61" i="20"/>
  <c r="C6" i="9"/>
  <c r="C6" i="5"/>
  <c r="C37" i="21"/>
  <c r="C27" i="20"/>
  <c r="C15" i="20"/>
  <c r="C46" i="20"/>
  <c r="C42" i="20"/>
  <c r="C55" i="20"/>
  <c r="C60" i="20"/>
  <c r="C31" i="20"/>
  <c r="C34" i="20"/>
  <c r="C30" i="20"/>
  <c r="C26" i="20"/>
  <c r="C22" i="20"/>
  <c r="C18" i="20"/>
  <c r="C14" i="20"/>
  <c r="C10" i="20"/>
  <c r="C48" i="20"/>
  <c r="C44" i="20"/>
  <c r="C57" i="20"/>
  <c r="C53" i="20"/>
  <c r="C62" i="20"/>
  <c r="C33" i="20"/>
  <c r="C29" i="20"/>
  <c r="C25" i="20"/>
  <c r="C21" i="20"/>
  <c r="C17" i="20"/>
  <c r="C13" i="20"/>
  <c r="C9" i="20"/>
  <c r="C41" i="20"/>
  <c r="C59" i="20"/>
  <c r="C58" i="6"/>
  <c r="C49" i="20"/>
  <c r="C45" i="20"/>
  <c r="C54" i="20"/>
  <c r="C63" i="20"/>
  <c r="C39" i="20"/>
  <c r="C7" i="20"/>
  <c r="C51" i="20"/>
  <c r="C6" i="18"/>
  <c r="C6" i="16"/>
  <c r="C6" i="13"/>
  <c r="C6" i="11"/>
  <c r="C6" i="10"/>
  <c r="C6" i="8"/>
  <c r="C6" i="6"/>
  <c r="C36" i="6"/>
  <c r="C6" i="3"/>
  <c r="C6" i="17"/>
  <c r="C6" i="15"/>
  <c r="C6" i="14"/>
  <c r="C6" i="12"/>
  <c r="C6" i="7"/>
  <c r="C82" i="23" l="1"/>
  <c r="C84" i="23"/>
  <c r="C83" i="23"/>
  <c r="C81" i="23"/>
  <c r="C52" i="23"/>
  <c r="C63" i="23"/>
  <c r="C68" i="23"/>
  <c r="C73" i="23"/>
  <c r="C59" i="23"/>
  <c r="C76" i="23"/>
  <c r="C64" i="23"/>
  <c r="C32" i="23"/>
  <c r="C39" i="23"/>
  <c r="C43" i="23"/>
  <c r="C48" i="23"/>
  <c r="C44" i="23"/>
  <c r="C55" i="23"/>
  <c r="C77" i="23"/>
  <c r="C28" i="23"/>
  <c r="C36" i="20"/>
  <c r="C35" i="23"/>
  <c r="C67" i="23"/>
  <c r="C31" i="23"/>
  <c r="C36" i="23"/>
  <c r="C50" i="20"/>
  <c r="C47" i="23"/>
  <c r="C40" i="23"/>
  <c r="C58" i="20"/>
  <c r="C37" i="6"/>
  <c r="C51" i="23"/>
  <c r="C88" i="23"/>
  <c r="C37" i="23"/>
  <c r="C53" i="23"/>
  <c r="C78" i="23"/>
  <c r="C38" i="23"/>
  <c r="C54" i="23"/>
  <c r="C72" i="23"/>
  <c r="C75" i="23"/>
  <c r="C62" i="23"/>
  <c r="C41" i="23"/>
  <c r="C65" i="23"/>
  <c r="C42" i="23"/>
  <c r="C27" i="23"/>
  <c r="C66" i="23"/>
  <c r="C29" i="23"/>
  <c r="C45" i="23"/>
  <c r="C69" i="23"/>
  <c r="C30" i="23"/>
  <c r="C46" i="23"/>
  <c r="C60" i="23"/>
  <c r="C70" i="23"/>
  <c r="C33" i="23"/>
  <c r="C49" i="23"/>
  <c r="C74" i="23"/>
  <c r="C34" i="23"/>
  <c r="C50" i="23"/>
  <c r="C40" i="20"/>
  <c r="C6" i="20"/>
  <c r="C6" i="19"/>
  <c r="C56" i="23" l="1"/>
  <c r="C61" i="23"/>
  <c r="C71" i="23"/>
  <c r="C37" i="20"/>
  <c r="C80" i="23"/>
  <c r="C26" i="23"/>
  <c r="C58" i="23" l="1"/>
  <c r="C24" i="23"/>
  <c r="C97" i="23" l="1"/>
  <c r="C57" i="23"/>
  <c r="C89" i="23" l="1"/>
  <c r="C93" i="23" l="1"/>
</calcChain>
</file>

<file path=xl/sharedStrings.xml><?xml version="1.0" encoding="utf-8"?>
<sst xmlns="http://schemas.openxmlformats.org/spreadsheetml/2006/main" count="2344" uniqueCount="207">
  <si>
    <t>B2</t>
  </si>
  <si>
    <t>B2.1</t>
  </si>
  <si>
    <t>B2.2</t>
  </si>
  <si>
    <t>B2.3</t>
  </si>
  <si>
    <t>B2.4</t>
  </si>
  <si>
    <t>B2.5</t>
  </si>
  <si>
    <t>B2.6</t>
  </si>
  <si>
    <t>B2.7</t>
  </si>
  <si>
    <t>B2.8</t>
  </si>
  <si>
    <t>B2.9</t>
  </si>
  <si>
    <t>B2.10</t>
  </si>
  <si>
    <t>B2.11</t>
  </si>
  <si>
    <t>B2.12</t>
  </si>
  <si>
    <t>B2.13</t>
  </si>
  <si>
    <t>B2.14</t>
  </si>
  <si>
    <t>B2.15</t>
  </si>
  <si>
    <t>D1</t>
  </si>
  <si>
    <t>zużycie materiałów i energii</t>
  </si>
  <si>
    <t>D2</t>
  </si>
  <si>
    <t>usługi obce</t>
  </si>
  <si>
    <t>D3</t>
  </si>
  <si>
    <t>D4</t>
  </si>
  <si>
    <t>D5</t>
  </si>
  <si>
    <t>D6</t>
  </si>
  <si>
    <t>koszty funkcjonowania Rady Funduszu</t>
  </si>
  <si>
    <t>D7</t>
  </si>
  <si>
    <t>D8</t>
  </si>
  <si>
    <t>pozostałe koszty administracyjne</t>
  </si>
  <si>
    <t>F2</t>
  </si>
  <si>
    <t>F3</t>
  </si>
  <si>
    <t>podatki stanowiące dochody własne jednostek samorządu terytorialnego, w tym:</t>
  </si>
  <si>
    <t>podatek od nieruchomości</t>
  </si>
  <si>
    <t>opłaty stanowiące dochody własne jednostek samorządu terytorialnego</t>
  </si>
  <si>
    <t>VAT</t>
  </si>
  <si>
    <t>podatek akcyzowy</t>
  </si>
  <si>
    <t>wpłaty na PFRON</t>
  </si>
  <si>
    <t>inne</t>
  </si>
  <si>
    <t>D3.1</t>
  </si>
  <si>
    <t>D3.1.1</t>
  </si>
  <si>
    <t>D3.2</t>
  </si>
  <si>
    <t>D3.3</t>
  </si>
  <si>
    <t>D3.4</t>
  </si>
  <si>
    <t>D3.5</t>
  </si>
  <si>
    <t>D3.6</t>
  </si>
  <si>
    <t>składki na Fundusz Ubezpieczeń Społecznych</t>
  </si>
  <si>
    <t>składki na Fundusz Pracy</t>
  </si>
  <si>
    <t>składki na Fundusz Gwarantowanych Świadczeń Pracowniczych</t>
  </si>
  <si>
    <t>pozostałe świadczenia</t>
  </si>
  <si>
    <t>D5.1</t>
  </si>
  <si>
    <t>D5.2</t>
  </si>
  <si>
    <t>D5.3</t>
  </si>
  <si>
    <t>D5.4</t>
  </si>
  <si>
    <t>Wyszczególnienie</t>
  </si>
  <si>
    <t>rezerwa na zobowiązania wynikające z postępowań sądowych</t>
  </si>
  <si>
    <t>B2.3.1</t>
  </si>
  <si>
    <t>B4</t>
  </si>
  <si>
    <t>B3</t>
  </si>
  <si>
    <t xml:space="preserve">Koszty programów polityki zdrowotnej realizowanych na zlecenie </t>
  </si>
  <si>
    <t>Koszty realizacji zadań zespołów ratownictwa medycznego</t>
  </si>
  <si>
    <t xml:space="preserve">Koszty Dolnośląskiego Oddziału Wojewódzkiego Narodowego Funduszu Zdrowia </t>
  </si>
  <si>
    <t>Koszty Kujawsko-Pomorskiego Oddziału Wojewódzkiego Narodowego Funduszu Zdrowia</t>
  </si>
  <si>
    <t>Koszty Lubelskiego Oddziału Wojewódzkiego Narodowego Funduszu Zdrowia</t>
  </si>
  <si>
    <t>Koszty Lubuskiego Oddziału Wojewódzkiego Narodowego Funduszu Zdrowia</t>
  </si>
  <si>
    <t>Koszty Łódzkiego Oddziału Wojewódzkiego Narodowego Funduszu Zdrowia</t>
  </si>
  <si>
    <t>Koszty Małopolskiego Oddziału Wojewódzkiego Narodowego Funduszu Zdrowia</t>
  </si>
  <si>
    <t>Koszty Mazowieckiego Oddziału Wojewódzkiego Narodowego Funduszu Zdrowia</t>
  </si>
  <si>
    <t>Koszty Opolskiego Oddziału Wojewódzkiego Narodowego Funduszu Zdrowia</t>
  </si>
  <si>
    <t>Koszty Podkarpackiego Oddziału Wojewódzkiego Narodowego Funduszu Zdrowia</t>
  </si>
  <si>
    <t>Koszty Podlaskiego Oddziału Wojewódzkiego Narodowego Funduszu Zdrowia</t>
  </si>
  <si>
    <t>Koszty Pomorskiego Oddziału Wojewódzkiego Narodowego Funduszu Zdrowia</t>
  </si>
  <si>
    <t>Koszty Śląskiego Oddziału Wojewódzkiego Narodowego Funduszu Zdrowia</t>
  </si>
  <si>
    <t>Koszty Świętokrzyskiego Oddziału Wojewódzkiego Narodowego Funduszu Zdrowia</t>
  </si>
  <si>
    <t>Koszty Warmińsko-Mazurskiego Oddziału Wojewódzkiego Narodowego Funduszu Zdrowia</t>
  </si>
  <si>
    <t>Koszty Wielkopolskiego Oddziału Wojewódzkiego Narodowego Funduszu Zdrowia</t>
  </si>
  <si>
    <t>Koszty Zachodniopomorskiego Oddziału Wojewódzkiego Narodowego Funduszu Zdrowia</t>
  </si>
  <si>
    <t>F1</t>
  </si>
  <si>
    <t>F4</t>
  </si>
  <si>
    <t>inne rezerwy</t>
  </si>
  <si>
    <t>inne koszty</t>
  </si>
  <si>
    <t>B2.16</t>
  </si>
  <si>
    <t>B2.17</t>
  </si>
  <si>
    <t>B2.18</t>
  </si>
  <si>
    <t>rezerwa na koszty realizacji zadań wynikajacych z przepisów o koordynacji</t>
  </si>
  <si>
    <t>rezerwa na koszty świadczeń opieki zdrowotnej w ramach migracji ubezpieczonych</t>
  </si>
  <si>
    <t>wydanie i utrzymanie kart ubezpieczenia (w tym części stałych i zamiennych książeczek usług medycznych) oraz recept</t>
  </si>
  <si>
    <t>Koszty finansowe</t>
  </si>
  <si>
    <t>leczenie szpitalne, w tym:</t>
  </si>
  <si>
    <t>Poz.</t>
  </si>
  <si>
    <t>podstawowa opieka zdrowotna</t>
  </si>
  <si>
    <t>ambulatoryjna opieka specjalistyczna</t>
  </si>
  <si>
    <t>rehabilitacja lecznicza</t>
  </si>
  <si>
    <t>leczenie stomatologiczne</t>
  </si>
  <si>
    <t>lecznictwo uzdrowiskowe</t>
  </si>
  <si>
    <t>koszty profilaktycznych programów zdrowotnych finansowanych ze środków własnych Funduszu</t>
  </si>
  <si>
    <t>opieka psychiatryczna i leczenie uzależnień</t>
  </si>
  <si>
    <t>opieka paliatywna i hospicyjna</t>
  </si>
  <si>
    <t>świadczenia pielęgnacyjne i opiekuńcze w ramach opieki długoterminowej</t>
  </si>
  <si>
    <t>pomoc doraźna i transport sanitarny</t>
  </si>
  <si>
    <t>B2.14.1</t>
  </si>
  <si>
    <t>programy terapeutyczne (lekowe), w tym:</t>
  </si>
  <si>
    <t>B2.3.1.1</t>
  </si>
  <si>
    <t>B2.3.2</t>
  </si>
  <si>
    <t>B2.3.2.1</t>
  </si>
  <si>
    <t>leki, środki spożywcze specjalnego przeznaczenia żywieniowego objęte programami lekowymi</t>
  </si>
  <si>
    <t>chemioterapia, w tym:</t>
  </si>
  <si>
    <t>leki stosowane w chemioterapii</t>
  </si>
  <si>
    <t>zaopatrzenie w wyroby medyczne oraz ich naprawa, o których mowa w ustawie o refundacji</t>
  </si>
  <si>
    <t>B2.14.2</t>
  </si>
  <si>
    <t>refundacja leków, środków spożywczych specjalnego przeznaczenia żywieniowego oraz wyrobów medycznych dostępnych w aptece na receptę</t>
  </si>
  <si>
    <t>refundacja środków spożywczych specjalnego przeznaczenia żywieniowego, o których mowa w art. 15 ust. 2 pkt 18 ustawy</t>
  </si>
  <si>
    <t>refundacja leków, o których mowa w art. 15 ust. 2 pkt 17 ustawy</t>
  </si>
  <si>
    <t>B2.14.3</t>
  </si>
  <si>
    <t>rezerwa na pokrycie kosztów świadczeń opieki zdrowotnej oraz refundacji leków, w tym:</t>
  </si>
  <si>
    <t>B2.16.1</t>
  </si>
  <si>
    <t>Bn</t>
  </si>
  <si>
    <t>wynagrodzenia, w tym:</t>
  </si>
  <si>
    <t>D4.1</t>
  </si>
  <si>
    <t>wynagrodzenia bezosobowe</t>
  </si>
  <si>
    <t>amortyzacja środków trwałych oraz wartości niematerialnych i prawnych</t>
  </si>
  <si>
    <t>Pozostałe koszty (F1+...+F4)</t>
  </si>
  <si>
    <t>świadczenia opieki zdrowotnej kontraktowane odrębnie</t>
  </si>
  <si>
    <t>koszty świadczeń opieki zdrowotnej z lat ubiegłych</t>
  </si>
  <si>
    <t>rezerwa, o której mowa w art. 118 ust. 2 pkt 2 lit. c ustawy</t>
  </si>
  <si>
    <t>Koszty świadczeń opieki zdrowotnej  (B2.1+...+B2.19)</t>
  </si>
  <si>
    <t>B2.19</t>
  </si>
  <si>
    <t>rezerwa na koszty świadczeń opieki zdrowotnej udzielone w ramach transgranicznej opieki zdrowotnej</t>
  </si>
  <si>
    <t xml:space="preserve">Koszty Centrali Narodowego Funduszu Zdrowia </t>
  </si>
  <si>
    <t>D</t>
  </si>
  <si>
    <t>1.1</t>
  </si>
  <si>
    <t>od ZUS</t>
  </si>
  <si>
    <t>1.2</t>
  </si>
  <si>
    <t>od KRUS</t>
  </si>
  <si>
    <t>2.1</t>
  </si>
  <si>
    <t>w stosunku do ZUS</t>
  </si>
  <si>
    <t>2.2</t>
  </si>
  <si>
    <t>w stosunku do KRUS</t>
  </si>
  <si>
    <t>3.1</t>
  </si>
  <si>
    <t>3.2</t>
  </si>
  <si>
    <t>4.1</t>
  </si>
  <si>
    <t>koszty poboru i ewidencjonowania składek przez ZUS</t>
  </si>
  <si>
    <t>4.2</t>
  </si>
  <si>
    <t>koszty poboru i ewidencjonowania składek przez KRUS</t>
  </si>
  <si>
    <t>A</t>
  </si>
  <si>
    <t>A1</t>
  </si>
  <si>
    <t>przychody wynikające z przepisów o koordynacji</t>
  </si>
  <si>
    <t>A2</t>
  </si>
  <si>
    <t>przychody z tytułu realizacji zadań zleconych</t>
  </si>
  <si>
    <t>A3</t>
  </si>
  <si>
    <t>A4</t>
  </si>
  <si>
    <t>dotacja z budżetu państwa na realizację zadań zespołów ratownictwa medycznego</t>
  </si>
  <si>
    <t>B</t>
  </si>
  <si>
    <t>Koszty realizacji zadań (B1 + B2 + B3 + B4)</t>
  </si>
  <si>
    <t>B1</t>
  </si>
  <si>
    <t>Obowiazkowy odpis na rezerwę ogólną</t>
  </si>
  <si>
    <t>Koszty programów polityki zdrowotnej realizowanych na zlecenie</t>
  </si>
  <si>
    <t>C</t>
  </si>
  <si>
    <t>Wynik na działalności (A - B)</t>
  </si>
  <si>
    <t>E</t>
  </si>
  <si>
    <t>Pozostałe przychody</t>
  </si>
  <si>
    <t>F</t>
  </si>
  <si>
    <t>G</t>
  </si>
  <si>
    <t>G1</t>
  </si>
  <si>
    <t xml:space="preserve">odsetki uzyskane z lokat </t>
  </si>
  <si>
    <t>G2</t>
  </si>
  <si>
    <t>inne przychody finansowe</t>
  </si>
  <si>
    <t>H</t>
  </si>
  <si>
    <t>I</t>
  </si>
  <si>
    <t>J</t>
  </si>
  <si>
    <t>Zyski i straty nadzwyczajne (J1 - J2)</t>
  </si>
  <si>
    <t>J1</t>
  </si>
  <si>
    <t>zyski nadzwyczajne - wielkość dodatnia</t>
  </si>
  <si>
    <t>J2</t>
  </si>
  <si>
    <t>straty nadzwyczajne - wielkość ujemna</t>
  </si>
  <si>
    <t>K</t>
  </si>
  <si>
    <t>Wynik fiansowy ogółem brutto (I + J)</t>
  </si>
  <si>
    <t>L</t>
  </si>
  <si>
    <t>M</t>
  </si>
  <si>
    <t>Wynik finansowy ogółem netto (K-L)</t>
  </si>
  <si>
    <t>N</t>
  </si>
  <si>
    <t xml:space="preserve"> Przychody - ogółem</t>
  </si>
  <si>
    <t>O</t>
  </si>
  <si>
    <t xml:space="preserve"> Koszty - ogółem</t>
  </si>
  <si>
    <t>Planowany odpis aktualizujący składkę należną (2.1 + 2.2)</t>
  </si>
  <si>
    <t>Przychody ze składek z lat ubiegłych (3.1+3.2)</t>
  </si>
  <si>
    <t>Koszt poboru i ewidencjonowania składek (4.1 + 4.2)</t>
  </si>
  <si>
    <t>Odpis na taryfikację świdczeń, o którym mowa w art. 31t ust. 5-8 ustawy</t>
  </si>
  <si>
    <t>dotacje z budżetu państwa na finansowanie zadań, o których mowa w art. 97 ust. 3 pkt 2a, 2b, 3 i 3b ustawy</t>
  </si>
  <si>
    <t>Koszty świadczeń opieki zdrowotnej  (B2.1 + … + B2.19)</t>
  </si>
  <si>
    <t>refundacja, z tego:</t>
  </si>
  <si>
    <t>Koszty administracyjne (D1 + … + D8)</t>
  </si>
  <si>
    <t>podatki i opłaty, z tego:</t>
  </si>
  <si>
    <t>ubezpieczenie społeczne i inne świadczenia, z tego:</t>
  </si>
  <si>
    <t>Pozostałe koszty (F1+ … +F4)</t>
  </si>
  <si>
    <t>Przychody finansowe (G1 + G2)</t>
  </si>
  <si>
    <t>Koszty Oddziałów Wojewódzkich Narodowego Funduszu Zdrowia - łącznie</t>
  </si>
  <si>
    <t>Przychody i koszty Narodowego Funduszu Zdrowia - łącznie</t>
  </si>
  <si>
    <t>Składka należna brutto w roku planowania równa przypisowi składki (1.1 + 1.2)</t>
  </si>
  <si>
    <t>Przychody netto z działalności (1-2+3-4-5) + A1 + A2 + A3 + A4</t>
  </si>
  <si>
    <t>Całkowity budżet na refundację (B2.3.1.1+B2.3.2.1+B2.14+B2.16.1)</t>
  </si>
  <si>
    <t>Wynik brutto na całokształcie działalności (C - D + E - F + G - H)</t>
  </si>
  <si>
    <t>Inne obowiązkowe obciążenia wyniku finansowego (w tym CIT)</t>
  </si>
  <si>
    <t>Koszty administracyjne ( D1+...+D8 )</t>
  </si>
  <si>
    <t>ROCZNY PLAN FINANSOWY NARODOWEGO FUNDUSZU ZDROWIA NA ROK 2017</t>
  </si>
  <si>
    <t>Plan finansowy Narodowego Funduszu Zdrowia na rok 2017</t>
  </si>
  <si>
    <t>Plan finansowy Centrali Narodowego Funduszu Zdrowia na rok 2017</t>
  </si>
  <si>
    <t>Plan finansowy oddziału wojewódzkiego Narodowego Funduszu Zdrowia na rok 2017</t>
  </si>
  <si>
    <t>Plan finansowy
OW NFZ łącznie
na rok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</si>
</sst>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_ ;[Red]\-#,##0\ "/>
    <numFmt numFmtId="165" formatCode="#,##0.00_ ;[Red]\-#,##0.00\ "/>
    <numFmt numFmtId="166" formatCode="#,##0&quot; F&quot;_);[Red]\(#,##0&quot; F&quot;\)"/>
    <numFmt numFmtId="167" formatCode="#,##0.00&quot; F&quot;_);[Red]\(#,##0.00&quot; F&quot;\)"/>
    <numFmt numFmtId="168" formatCode="0.0%"/>
  </numFmts>
  <fonts count="37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</font>
    <font>
      <sz val="10"/>
      <name val="Times New Roman CE"/>
      <family val="1"/>
      <charset val="238"/>
    </font>
    <font>
      <sz val="10"/>
      <name val="Times New Roman"/>
      <family val="1"/>
    </font>
    <font>
      <b/>
      <sz val="16"/>
      <name val="Times New Roman"/>
      <family val="1"/>
    </font>
    <font>
      <sz val="9"/>
      <name val="Times New Roman"/>
      <family val="1"/>
    </font>
    <font>
      <sz val="8"/>
      <name val="Arial CE"/>
      <charset val="238"/>
    </font>
    <font>
      <b/>
      <sz val="11"/>
      <name val="Times New Roman"/>
      <family val="1"/>
      <charset val="238"/>
    </font>
    <font>
      <sz val="20"/>
      <name val="Times New Roman"/>
      <family val="1"/>
      <charset val="238"/>
    </font>
    <font>
      <b/>
      <sz val="20"/>
      <name val="Times New Roman"/>
      <family val="1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24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20"/>
      <name val="Verdana"/>
      <family val="2"/>
      <charset val="238"/>
    </font>
    <font>
      <sz val="10"/>
      <name val="Verdana"/>
      <family val="2"/>
      <charset val="238"/>
    </font>
    <font>
      <b/>
      <sz val="20"/>
      <name val="Times New Roman"/>
      <family val="1"/>
      <charset val="238"/>
    </font>
    <font>
      <b/>
      <sz val="18"/>
      <name val="Times New Roman"/>
      <family val="1"/>
      <charset val="238"/>
    </font>
    <font>
      <sz val="16"/>
      <name val="Times New Roman"/>
      <family val="1"/>
    </font>
    <font>
      <sz val="16"/>
      <name val="Times New Roman"/>
      <family val="1"/>
      <charset val="238"/>
    </font>
    <font>
      <sz val="16"/>
      <name val="Times New Roman CE"/>
      <charset val="238"/>
    </font>
    <font>
      <sz val="16"/>
      <name val="Times New Roman CE"/>
      <family val="1"/>
      <charset val="238"/>
    </font>
    <font>
      <sz val="18"/>
      <name val="Times New Roman"/>
      <family val="1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0"/>
      <name val="Times New Roman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20"/>
      <name val="Times New Roman CE"/>
      <family val="1"/>
      <charset val="238"/>
    </font>
    <font>
      <b/>
      <sz val="24"/>
      <name val="Times New Roman CE"/>
      <family val="1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26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6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0" fontId="26" fillId="0" borderId="0"/>
    <xf numFmtId="0" fontId="24" fillId="0" borderId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24" fillId="0" borderId="0"/>
  </cellStyleXfs>
  <cellXfs count="98">
    <xf numFmtId="0" fontId="0" fillId="0" borderId="0" xfId="0"/>
    <xf numFmtId="0" fontId="15" fillId="2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3" fontId="13" fillId="3" borderId="1" xfId="0" applyNumberFormat="1" applyFont="1" applyFill="1" applyBorder="1" applyAlignment="1">
      <alignment horizontal="right" vertical="center"/>
    </xf>
    <xf numFmtId="49" fontId="8" fillId="3" borderId="1" xfId="15" applyNumberFormat="1" applyFont="1" applyFill="1" applyBorder="1" applyAlignment="1" applyProtection="1">
      <alignment horizontal="center" vertical="center" wrapText="1"/>
      <protection locked="0"/>
    </xf>
    <xf numFmtId="49" fontId="8" fillId="3" borderId="1" xfId="0" applyNumberFormat="1" applyFont="1" applyFill="1" applyBorder="1" applyAlignment="1" applyProtection="1">
      <alignment horizontal="center" vertical="center"/>
      <protection locked="0"/>
    </xf>
    <xf numFmtId="3" fontId="13" fillId="3" borderId="1" xfId="0" applyNumberFormat="1" applyFont="1" applyFill="1" applyBorder="1" applyAlignment="1" applyProtection="1">
      <alignment vertical="center"/>
      <protection locked="0"/>
    </xf>
    <xf numFmtId="0" fontId="19" fillId="0" borderId="1" xfId="15" applyFont="1" applyFill="1" applyBorder="1" applyAlignment="1" applyProtection="1">
      <alignment horizontal="left" vertical="center" wrapText="1" indent="2"/>
    </xf>
    <xf numFmtId="0" fontId="22" fillId="0" borderId="1" xfId="17" applyFont="1" applyFill="1" applyBorder="1" applyAlignment="1" applyProtection="1">
      <alignment horizontal="left" vertical="center" wrapText="1" indent="2"/>
    </xf>
    <xf numFmtId="0" fontId="11" fillId="0" borderId="1" xfId="17" applyFont="1" applyFill="1" applyBorder="1" applyAlignment="1" applyProtection="1">
      <alignment horizontal="left" vertical="center" wrapText="1" indent="1"/>
    </xf>
    <xf numFmtId="0" fontId="14" fillId="3" borderId="1" xfId="17" applyFont="1" applyFill="1" applyBorder="1" applyAlignment="1" applyProtection="1">
      <alignment horizontal="left" vertical="center" wrapText="1" indent="1"/>
    </xf>
    <xf numFmtId="0" fontId="21" fillId="0" borderId="1" xfId="17" applyFont="1" applyFill="1" applyBorder="1" applyAlignment="1" applyProtection="1">
      <alignment horizontal="left" vertical="center" wrapText="1" indent="2"/>
    </xf>
    <xf numFmtId="0" fontId="21" fillId="0" borderId="1" xfId="16" applyFont="1" applyFill="1" applyBorder="1" applyAlignment="1" applyProtection="1">
      <alignment horizontal="left" vertical="center" wrapText="1" indent="2"/>
    </xf>
    <xf numFmtId="0" fontId="11" fillId="3" borderId="1" xfId="17" applyFont="1" applyFill="1" applyBorder="1" applyAlignment="1" applyProtection="1">
      <alignment horizontal="left" vertical="center" wrapText="1" indent="1"/>
    </xf>
    <xf numFmtId="0" fontId="23" fillId="0" borderId="0" xfId="0" applyFont="1" applyFill="1" applyAlignment="1" applyProtection="1">
      <alignment vertical="center"/>
      <protection locked="0"/>
    </xf>
    <xf numFmtId="0" fontId="18" fillId="0" borderId="0" xfId="0" applyFont="1" applyFill="1" applyAlignment="1" applyProtection="1">
      <alignment vertical="center"/>
      <protection locked="0"/>
    </xf>
    <xf numFmtId="0" fontId="16" fillId="0" borderId="0" xfId="0" applyFont="1" applyFill="1" applyBorder="1" applyAlignment="1" applyProtection="1">
      <alignment vertical="center"/>
      <protection locked="0"/>
    </xf>
    <xf numFmtId="0" fontId="20" fillId="0" borderId="1" xfId="17" applyFont="1" applyFill="1" applyBorder="1" applyAlignment="1" applyProtection="1">
      <alignment horizontal="left" vertical="center" wrapText="1" indent="2"/>
    </xf>
    <xf numFmtId="3" fontId="9" fillId="0" borderId="1" xfId="0" applyNumberFormat="1" applyFont="1" applyFill="1" applyBorder="1" applyAlignment="1" applyProtection="1">
      <alignment horizontal="right" vertical="center"/>
      <protection locked="0"/>
    </xf>
    <xf numFmtId="3" fontId="13" fillId="3" borderId="1" xfId="0" applyNumberFormat="1" applyFont="1" applyFill="1" applyBorder="1" applyAlignment="1" applyProtection="1">
      <alignment horizontal="right" vertical="center"/>
    </xf>
    <xf numFmtId="3" fontId="17" fillId="0" borderId="1" xfId="0" applyNumberFormat="1" applyFont="1" applyFill="1" applyBorder="1" applyAlignment="1" applyProtection="1">
      <alignment horizontal="right" vertical="center"/>
      <protection locked="0"/>
    </xf>
    <xf numFmtId="3" fontId="9" fillId="0" borderId="1" xfId="0" applyNumberFormat="1" applyFont="1" applyFill="1" applyBorder="1" applyAlignment="1" applyProtection="1">
      <alignment vertical="center"/>
    </xf>
    <xf numFmtId="0" fontId="11" fillId="0" borderId="0" xfId="0" applyFont="1" applyFill="1" applyAlignment="1">
      <alignment horizontal="center" vertical="center"/>
    </xf>
    <xf numFmtId="0" fontId="18" fillId="2" borderId="0" xfId="0" applyFont="1" applyFill="1" applyBorder="1" applyAlignment="1" applyProtection="1">
      <alignment vertical="center"/>
      <protection locked="0"/>
    </xf>
    <xf numFmtId="0" fontId="4" fillId="4" borderId="0" xfId="0" applyFont="1" applyFill="1" applyAlignment="1" applyProtection="1">
      <alignment vertical="center"/>
      <protection locked="0"/>
    </xf>
    <xf numFmtId="168" fontId="27" fillId="2" borderId="0" xfId="18" applyNumberFormat="1" applyFont="1" applyFill="1" applyBorder="1" applyAlignment="1" applyProtection="1">
      <alignment vertical="center"/>
      <protection locked="0"/>
    </xf>
    <xf numFmtId="168" fontId="18" fillId="2" borderId="0" xfId="18" applyNumberFormat="1" applyFont="1" applyFill="1" applyBorder="1" applyAlignment="1" applyProtection="1">
      <alignment vertical="center"/>
      <protection locked="0"/>
    </xf>
    <xf numFmtId="0" fontId="18" fillId="0" borderId="0" xfId="0" applyFont="1" applyFill="1" applyAlignment="1" applyProtection="1">
      <alignment horizontal="right" vertical="top" wrapText="1"/>
      <protection locked="0"/>
    </xf>
    <xf numFmtId="0" fontId="17" fillId="3" borderId="1" xfId="15" applyFont="1" applyFill="1" applyBorder="1" applyAlignment="1" applyProtection="1">
      <alignment horizontal="center" vertical="center" wrapText="1"/>
      <protection locked="0"/>
    </xf>
    <xf numFmtId="0" fontId="10" fillId="3" borderId="1" xfId="15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/>
    <xf numFmtId="0" fontId="18" fillId="0" borderId="0" xfId="0" applyFont="1" applyFill="1"/>
    <xf numFmtId="0" fontId="28" fillId="0" borderId="0" xfId="0" applyFont="1" applyFill="1" applyBorder="1"/>
    <xf numFmtId="0" fontId="29" fillId="0" borderId="0" xfId="0" applyFont="1" applyFill="1" applyBorder="1"/>
    <xf numFmtId="0" fontId="11" fillId="0" borderId="0" xfId="0" applyFont="1" applyFill="1" applyBorder="1" applyAlignment="1">
      <alignment horizontal="center" vertical="center"/>
    </xf>
    <xf numFmtId="0" fontId="28" fillId="0" borderId="0" xfId="0" applyFont="1" applyFill="1"/>
    <xf numFmtId="0" fontId="10" fillId="3" borderId="1" xfId="15" applyFont="1" applyFill="1" applyBorder="1" applyAlignment="1" applyProtection="1">
      <alignment horizontal="center" vertical="center" wrapText="1"/>
    </xf>
    <xf numFmtId="0" fontId="3" fillId="3" borderId="0" xfId="0" applyFont="1" applyFill="1" applyAlignment="1">
      <alignment vertical="center"/>
    </xf>
    <xf numFmtId="49" fontId="8" fillId="3" borderId="1" xfId="15" applyNumberFormat="1" applyFont="1" applyFill="1" applyBorder="1" applyAlignment="1" applyProtection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/>
    </xf>
    <xf numFmtId="0" fontId="3" fillId="3" borderId="0" xfId="0" applyFont="1" applyFill="1"/>
    <xf numFmtId="0" fontId="31" fillId="3" borderId="1" xfId="17" applyFont="1" applyFill="1" applyBorder="1" applyAlignment="1" applyProtection="1">
      <alignment horizontal="left" vertical="center" wrapText="1" indent="1"/>
    </xf>
    <xf numFmtId="0" fontId="32" fillId="3" borderId="0" xfId="0" applyFont="1" applyFill="1"/>
    <xf numFmtId="0" fontId="12" fillId="0" borderId="1" xfId="17" applyFont="1" applyFill="1" applyBorder="1" applyAlignment="1" applyProtection="1">
      <alignment horizontal="left" vertical="center" wrapText="1" indent="2"/>
    </xf>
    <xf numFmtId="0" fontId="3" fillId="0" borderId="0" xfId="0" applyFont="1" applyFill="1"/>
    <xf numFmtId="0" fontId="31" fillId="3" borderId="1" xfId="17" quotePrefix="1" applyFont="1" applyFill="1" applyBorder="1" applyAlignment="1" applyProtection="1">
      <alignment horizontal="left" vertical="center" wrapText="1" indent="1"/>
    </xf>
    <xf numFmtId="0" fontId="12" fillId="0" borderId="1" xfId="16" applyFont="1" applyFill="1" applyBorder="1" applyAlignment="1" applyProtection="1">
      <alignment horizontal="left" vertical="center" wrapText="1" indent="2"/>
    </xf>
    <xf numFmtId="0" fontId="12" fillId="0" borderId="1" xfId="16" quotePrefix="1" applyFont="1" applyFill="1" applyBorder="1" applyAlignment="1" applyProtection="1">
      <alignment horizontal="left" vertical="center" wrapText="1" indent="2"/>
    </xf>
    <xf numFmtId="0" fontId="12" fillId="3" borderId="1" xfId="17" applyFont="1" applyFill="1" applyBorder="1" applyAlignment="1" applyProtection="1">
      <alignment horizontal="left" vertical="center" wrapText="1" indent="2"/>
    </xf>
    <xf numFmtId="0" fontId="11" fillId="0" borderId="1" xfId="17" applyFont="1" applyFill="1" applyBorder="1" applyAlignment="1" applyProtection="1">
      <alignment horizontal="left" vertical="center" wrapText="1" indent="2"/>
    </xf>
    <xf numFmtId="0" fontId="11" fillId="0" borderId="1" xfId="16" applyFont="1" applyFill="1" applyBorder="1" applyAlignment="1" applyProtection="1">
      <alignment horizontal="left" vertical="center" wrapText="1" indent="2"/>
    </xf>
    <xf numFmtId="0" fontId="34" fillId="0" borderId="0" xfId="0" applyFont="1" applyFill="1"/>
    <xf numFmtId="0" fontId="35" fillId="0" borderId="0" xfId="0" applyFont="1" applyFill="1"/>
    <xf numFmtId="0" fontId="31" fillId="3" borderId="1" xfId="16" applyFont="1" applyFill="1" applyBorder="1" applyAlignment="1" applyProtection="1">
      <alignment horizontal="left" vertical="center" wrapText="1" indent="1"/>
    </xf>
    <xf numFmtId="0" fontId="31" fillId="3" borderId="3" xfId="16" applyFont="1" applyFill="1" applyBorder="1" applyAlignment="1" applyProtection="1">
      <alignment horizontal="left" vertical="center" wrapText="1" indent="1"/>
    </xf>
    <xf numFmtId="0" fontId="32" fillId="0" borderId="0" xfId="0" applyFont="1" applyFill="1"/>
    <xf numFmtId="0" fontId="31" fillId="3" borderId="3" xfId="17" applyFont="1" applyFill="1" applyBorder="1" applyAlignment="1" applyProtection="1">
      <alignment horizontal="left" vertical="center" wrapText="1" indent="1"/>
    </xf>
    <xf numFmtId="0" fontId="3" fillId="0" borderId="0" xfId="0" applyFont="1" applyFill="1" applyBorder="1"/>
    <xf numFmtId="0" fontId="9" fillId="0" borderId="0" xfId="0" applyFont="1" applyFill="1" applyAlignment="1">
      <alignment vertical="center"/>
    </xf>
    <xf numFmtId="3" fontId="9" fillId="0" borderId="0" xfId="0" applyNumberFormat="1" applyFont="1" applyFill="1" applyAlignment="1">
      <alignment vertical="center"/>
    </xf>
    <xf numFmtId="3" fontId="30" fillId="3" borderId="2" xfId="0" applyNumberFormat="1" applyFont="1" applyFill="1" applyBorder="1" applyAlignment="1" applyProtection="1">
      <alignment horizontal="center" vertical="center" wrapText="1"/>
      <protection locked="0"/>
    </xf>
    <xf numFmtId="10" fontId="18" fillId="0" borderId="0" xfId="0" applyNumberFormat="1" applyFont="1" applyFill="1" applyBorder="1" applyAlignment="1">
      <alignment horizontal="center" vertical="center" wrapText="1"/>
    </xf>
    <xf numFmtId="3" fontId="13" fillId="5" borderId="1" xfId="0" applyNumberFormat="1" applyFont="1" applyFill="1" applyBorder="1" applyAlignment="1">
      <alignment horizontal="right" vertical="center"/>
    </xf>
    <xf numFmtId="3" fontId="36" fillId="5" borderId="1" xfId="0" applyNumberFormat="1" applyFont="1" applyFill="1" applyBorder="1" applyAlignment="1">
      <alignment horizontal="right" vertical="center"/>
    </xf>
    <xf numFmtId="3" fontId="33" fillId="5" borderId="1" xfId="0" applyNumberFormat="1" applyFont="1" applyFill="1" applyBorder="1" applyAlignment="1" applyProtection="1">
      <alignment horizontal="center" vertical="center" wrapText="1"/>
      <protection locked="0"/>
    </xf>
    <xf numFmtId="3" fontId="8" fillId="5" borderId="1" xfId="15" applyNumberFormat="1" applyFont="1" applyFill="1" applyBorder="1" applyAlignment="1" applyProtection="1">
      <alignment horizontal="center" vertical="center" wrapText="1"/>
    </xf>
    <xf numFmtId="3" fontId="17" fillId="0" borderId="1" xfId="0" applyNumberFormat="1" applyFont="1" applyFill="1" applyBorder="1" applyAlignment="1">
      <alignment horizontal="right" vertical="center"/>
    </xf>
    <xf numFmtId="3" fontId="13" fillId="5" borderId="1" xfId="0" applyNumberFormat="1" applyFont="1" applyFill="1" applyBorder="1" applyAlignment="1" applyProtection="1">
      <alignment vertical="center"/>
      <protection locked="0"/>
    </xf>
    <xf numFmtId="0" fontId="21" fillId="0" borderId="1" xfId="16" applyFont="1" applyFill="1" applyBorder="1" applyAlignment="1" applyProtection="1">
      <alignment horizontal="left" vertical="center" wrapText="1" indent="4"/>
    </xf>
    <xf numFmtId="0" fontId="21" fillId="0" borderId="1" xfId="16" applyFont="1" applyFill="1" applyBorder="1" applyAlignment="1" applyProtection="1">
      <alignment horizontal="left" vertical="center" wrapText="1" indent="6"/>
    </xf>
    <xf numFmtId="0" fontId="20" fillId="0" borderId="1" xfId="17" applyFont="1" applyFill="1" applyBorder="1" applyAlignment="1" applyProtection="1">
      <alignment horizontal="left" vertical="center" wrapText="1" indent="4"/>
    </xf>
    <xf numFmtId="0" fontId="20" fillId="0" borderId="1" xfId="17" applyFont="1" applyFill="1" applyBorder="1" applyAlignment="1" applyProtection="1">
      <alignment horizontal="left" vertical="center" wrapText="1" indent="6"/>
    </xf>
    <xf numFmtId="0" fontId="20" fillId="4" borderId="1" xfId="17" applyFont="1" applyFill="1" applyBorder="1" applyAlignment="1" applyProtection="1">
      <alignment horizontal="left" vertical="center" wrapText="1" indent="6"/>
    </xf>
    <xf numFmtId="0" fontId="31" fillId="3" borderId="1" xfId="17" applyFont="1" applyFill="1" applyBorder="1" applyAlignment="1" applyProtection="1">
      <alignment horizontal="left" vertical="center" wrapText="1"/>
    </xf>
    <xf numFmtId="0" fontId="12" fillId="0" borderId="1" xfId="17" applyFont="1" applyFill="1" applyBorder="1" applyAlignment="1" applyProtection="1">
      <alignment horizontal="left" vertical="center" wrapText="1"/>
    </xf>
    <xf numFmtId="0" fontId="12" fillId="0" borderId="1" xfId="17" quotePrefix="1" applyFont="1" applyFill="1" applyBorder="1" applyAlignment="1" applyProtection="1">
      <alignment horizontal="left" vertical="center" wrapText="1"/>
    </xf>
    <xf numFmtId="0" fontId="31" fillId="3" borderId="1" xfId="17" quotePrefix="1" applyFont="1" applyFill="1" applyBorder="1" applyAlignment="1" applyProtection="1">
      <alignment horizontal="left" vertical="center" wrapText="1"/>
    </xf>
    <xf numFmtId="0" fontId="12" fillId="3" borderId="1" xfId="17" applyFont="1" applyFill="1" applyBorder="1" applyAlignment="1" applyProtection="1">
      <alignment horizontal="left" vertical="center" wrapText="1"/>
    </xf>
    <xf numFmtId="0" fontId="11" fillId="0" borderId="1" xfId="17" applyFont="1" applyFill="1" applyBorder="1" applyAlignment="1" applyProtection="1">
      <alignment horizontal="left" vertical="center" wrapText="1"/>
    </xf>
    <xf numFmtId="0" fontId="31" fillId="3" borderId="1" xfId="16" applyFont="1" applyFill="1" applyBorder="1" applyAlignment="1" applyProtection="1">
      <alignment horizontal="left" vertical="center" wrapText="1"/>
    </xf>
    <xf numFmtId="0" fontId="5" fillId="3" borderId="1" xfId="17" applyFont="1" applyFill="1" applyBorder="1" applyAlignment="1" applyProtection="1">
      <alignment horizontal="left" vertical="center" wrapText="1"/>
      <protection locked="0"/>
    </xf>
    <xf numFmtId="0" fontId="19" fillId="0" borderId="1" xfId="17" applyFont="1" applyFill="1" applyBorder="1" applyAlignment="1" applyProtection="1">
      <alignment horizontal="left" vertical="center" wrapText="1"/>
    </xf>
    <xf numFmtId="0" fontId="20" fillId="0" borderId="1" xfId="17" applyFont="1" applyFill="1" applyBorder="1" applyAlignment="1" applyProtection="1">
      <alignment horizontal="left" vertical="center" wrapText="1"/>
    </xf>
    <xf numFmtId="0" fontId="21" fillId="0" borderId="1" xfId="17" applyFont="1" applyFill="1" applyBorder="1" applyAlignment="1" applyProtection="1">
      <alignment horizontal="left" vertical="center" wrapText="1"/>
    </xf>
    <xf numFmtId="0" fontId="12" fillId="3" borderId="1" xfId="17" applyFont="1" applyFill="1" applyBorder="1" applyAlignment="1" applyProtection="1">
      <alignment horizontal="left" vertical="center" wrapText="1"/>
      <protection locked="0"/>
    </xf>
    <xf numFmtId="0" fontId="20" fillId="4" borderId="1" xfId="17" applyFont="1" applyFill="1" applyBorder="1" applyAlignment="1" applyProtection="1">
      <alignment horizontal="left" vertical="center" wrapText="1"/>
    </xf>
    <xf numFmtId="0" fontId="11" fillId="0" borderId="1" xfId="16" applyFont="1" applyFill="1" applyBorder="1" applyAlignment="1" applyProtection="1">
      <alignment horizontal="left" vertical="center" wrapText="1" indent="4"/>
    </xf>
    <xf numFmtId="0" fontId="11" fillId="0" borderId="1" xfId="16" applyFont="1" applyFill="1" applyBorder="1" applyAlignment="1" applyProtection="1">
      <alignment horizontal="left" vertical="center" wrapText="1" indent="6"/>
    </xf>
    <xf numFmtId="0" fontId="12" fillId="0" borderId="1" xfId="17" applyFont="1" applyFill="1" applyBorder="1" applyAlignment="1" applyProtection="1">
      <alignment horizontal="left" vertical="center" wrapText="1" indent="4"/>
    </xf>
    <xf numFmtId="0" fontId="12" fillId="0" borderId="1" xfId="17" applyFont="1" applyFill="1" applyBorder="1" applyAlignment="1" applyProtection="1">
      <alignment horizontal="left" vertical="center" wrapText="1" indent="6"/>
    </xf>
    <xf numFmtId="3" fontId="11" fillId="0" borderId="0" xfId="0" applyNumberFormat="1" applyFont="1" applyFill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Alignment="1" applyProtection="1">
      <alignment horizontal="left" vertical="top" wrapText="1"/>
      <protection locked="0"/>
    </xf>
  </cellXfs>
  <cellStyles count="20">
    <cellStyle name="_PERSONAL" xfId="1"/>
    <cellStyle name="_PERSONAL_1" xfId="2"/>
    <cellStyle name="_PERSONAL_1_dialKartaDziałkiczI (2)" xfId="3"/>
    <cellStyle name="_PERSONAL_1_dialTabelaIDSP (2)" xfId="4"/>
    <cellStyle name="_PERSONAL_1_dialTabelaIIAIWO (2)" xfId="5"/>
    <cellStyle name="_PERSONAL_1_EDUKACJA" xfId="6"/>
    <cellStyle name="_PERSONAL_1_Tabela wskaźników" xfId="7"/>
    <cellStyle name="_PERSONAL_1_Zeszyt3" xfId="8"/>
    <cellStyle name="Comma [0]_laroux" xfId="9"/>
    <cellStyle name="Comma_laroux" xfId="10"/>
    <cellStyle name="Currency [0]_laroux" xfId="11"/>
    <cellStyle name="Currency_laroux" xfId="12"/>
    <cellStyle name="Normal_laroux" xfId="13"/>
    <cellStyle name="normální_laroux" xfId="14"/>
    <cellStyle name="Normalny" xfId="0" builtinId="0"/>
    <cellStyle name="Normalny_03PlFin_0403" xfId="15"/>
    <cellStyle name="Normalny_WfMgkr1" xfId="16"/>
    <cellStyle name="Normalny_Wzór z 09.10.2001" xfId="17"/>
    <cellStyle name="Procentowy" xfId="18" builtinId="5"/>
    <cellStyle name="Styl 1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17P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atarzyna.sadowska\Ustawienia%20lokalne\Temporary%20Internet%20Files\OLK78\Baza%20Danych%201999\Plany%20Finansowe\Ok\17P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01p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01pw"/>
      <sheetName val="01pw.xls"/>
    </sheetNames>
    <definedNames>
      <definedName name="PETLA"/>
    </defined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115"/>
  <sheetViews>
    <sheetView showGridLines="0" tabSelected="1" view="pageBreakPreview" zoomScale="55" zoomScaleNormal="55" zoomScaleSheetLayoutView="55" workbookViewId="0">
      <pane xSplit="2" ySplit="5" topLeftCell="C6" activePane="bottomRight" state="frozen"/>
      <selection sqref="A1:C1"/>
      <selection pane="topRight" sqref="A1:C1"/>
      <selection pane="bottomLeft" sqref="A1:C1"/>
      <selection pane="bottomRight" sqref="A1:C1"/>
    </sheetView>
  </sheetViews>
  <sheetFormatPr defaultRowHeight="12.75" x14ac:dyDescent="0.2"/>
  <cols>
    <col min="1" max="1" width="13.7109375" style="61" customWidth="1"/>
    <col min="2" max="2" width="165.7109375" style="61" customWidth="1"/>
    <col min="3" max="3" width="25.7109375" style="48" customWidth="1"/>
    <col min="4" max="16384" width="9.140625" style="48"/>
  </cols>
  <sheetData>
    <row r="1" spans="1:3" s="34" customFormat="1" ht="54.95" customHeight="1" x14ac:dyDescent="0.35">
      <c r="A1" s="95" t="s">
        <v>202</v>
      </c>
      <c r="B1" s="95"/>
      <c r="C1" s="95"/>
    </row>
    <row r="2" spans="1:3" s="35" customFormat="1" ht="35.25" customHeight="1" x14ac:dyDescent="0.3">
      <c r="A2" s="96" t="s">
        <v>195</v>
      </c>
      <c r="B2" s="96"/>
      <c r="C2" s="65"/>
    </row>
    <row r="3" spans="1:3" s="39" customFormat="1" ht="36" customHeight="1" x14ac:dyDescent="0.25">
      <c r="A3" s="36"/>
      <c r="B3" s="37"/>
      <c r="C3" s="38"/>
    </row>
    <row r="4" spans="1:3" s="41" customFormat="1" ht="78" customHeight="1" x14ac:dyDescent="0.2">
      <c r="A4" s="40" t="s">
        <v>87</v>
      </c>
      <c r="B4" s="40" t="s">
        <v>52</v>
      </c>
      <c r="C4" s="68" t="s">
        <v>203</v>
      </c>
    </row>
    <row r="5" spans="1:3" s="44" customFormat="1" ht="19.5" customHeight="1" x14ac:dyDescent="0.2">
      <c r="A5" s="42">
        <v>1</v>
      </c>
      <c r="B5" s="43">
        <v>2</v>
      </c>
      <c r="C5" s="69">
        <v>3</v>
      </c>
    </row>
    <row r="6" spans="1:3" s="46" customFormat="1" ht="33" customHeight="1" x14ac:dyDescent="0.4">
      <c r="A6" s="77">
        <v>1</v>
      </c>
      <c r="B6" s="45" t="s">
        <v>196</v>
      </c>
      <c r="C6" s="66">
        <f>C7+C8</f>
        <v>73780182</v>
      </c>
    </row>
    <row r="7" spans="1:3" ht="33" customHeight="1" x14ac:dyDescent="0.2">
      <c r="A7" s="78" t="s">
        <v>128</v>
      </c>
      <c r="B7" s="47" t="s">
        <v>129</v>
      </c>
      <c r="C7" s="70">
        <v>70406150</v>
      </c>
    </row>
    <row r="8" spans="1:3" ht="33" customHeight="1" x14ac:dyDescent="0.2">
      <c r="A8" s="78" t="s">
        <v>130</v>
      </c>
      <c r="B8" s="47" t="s">
        <v>131</v>
      </c>
      <c r="C8" s="70">
        <v>3374032</v>
      </c>
    </row>
    <row r="9" spans="1:3" s="46" customFormat="1" ht="33" customHeight="1" x14ac:dyDescent="0.4">
      <c r="A9" s="77">
        <v>2</v>
      </c>
      <c r="B9" s="45" t="s">
        <v>182</v>
      </c>
      <c r="C9" s="66">
        <f>C10+C11</f>
        <v>0</v>
      </c>
    </row>
    <row r="10" spans="1:3" ht="33" customHeight="1" x14ac:dyDescent="0.2">
      <c r="A10" s="78" t="s">
        <v>132</v>
      </c>
      <c r="B10" s="47" t="s">
        <v>133</v>
      </c>
      <c r="C10" s="70">
        <v>0</v>
      </c>
    </row>
    <row r="11" spans="1:3" ht="33" customHeight="1" x14ac:dyDescent="0.2">
      <c r="A11" s="78" t="s">
        <v>134</v>
      </c>
      <c r="B11" s="47" t="s">
        <v>135</v>
      </c>
      <c r="C11" s="70">
        <v>0</v>
      </c>
    </row>
    <row r="12" spans="1:3" s="46" customFormat="1" ht="33" customHeight="1" x14ac:dyDescent="0.4">
      <c r="A12" s="77">
        <v>3</v>
      </c>
      <c r="B12" s="45" t="s">
        <v>183</v>
      </c>
      <c r="C12" s="66">
        <f>C13+C14</f>
        <v>135000</v>
      </c>
    </row>
    <row r="13" spans="1:3" ht="33" customHeight="1" x14ac:dyDescent="0.2">
      <c r="A13" s="78" t="s">
        <v>136</v>
      </c>
      <c r="B13" s="47" t="s">
        <v>129</v>
      </c>
      <c r="C13" s="70">
        <v>150000</v>
      </c>
    </row>
    <row r="14" spans="1:3" ht="33" customHeight="1" x14ac:dyDescent="0.2">
      <c r="A14" s="78" t="s">
        <v>137</v>
      </c>
      <c r="B14" s="47" t="s">
        <v>131</v>
      </c>
      <c r="C14" s="70">
        <v>-15000</v>
      </c>
    </row>
    <row r="15" spans="1:3" s="46" customFormat="1" ht="33" customHeight="1" x14ac:dyDescent="0.4">
      <c r="A15" s="77">
        <v>4</v>
      </c>
      <c r="B15" s="45" t="s">
        <v>184</v>
      </c>
      <c r="C15" s="66">
        <f>C16+C17</f>
        <v>143836</v>
      </c>
    </row>
    <row r="16" spans="1:3" ht="33" customHeight="1" x14ac:dyDescent="0.2">
      <c r="A16" s="79" t="s">
        <v>138</v>
      </c>
      <c r="B16" s="47" t="s">
        <v>139</v>
      </c>
      <c r="C16" s="70">
        <f>ROUND(C7*0.2%,0)</f>
        <v>140812</v>
      </c>
    </row>
    <row r="17" spans="1:3" ht="33" customHeight="1" x14ac:dyDescent="0.2">
      <c r="A17" s="79" t="s">
        <v>140</v>
      </c>
      <c r="B17" s="47" t="s">
        <v>141</v>
      </c>
      <c r="C17" s="70">
        <f>ROUND((C8-1862004)*0.2%,0)</f>
        <v>3024</v>
      </c>
    </row>
    <row r="18" spans="1:3" ht="33" customHeight="1" x14ac:dyDescent="0.2">
      <c r="A18" s="77">
        <v>5</v>
      </c>
      <c r="B18" s="45" t="s">
        <v>185</v>
      </c>
      <c r="C18" s="66">
        <v>25812</v>
      </c>
    </row>
    <row r="19" spans="1:3" s="46" customFormat="1" ht="33" customHeight="1" x14ac:dyDescent="0.4">
      <c r="A19" s="80" t="s">
        <v>142</v>
      </c>
      <c r="B19" s="49" t="s">
        <v>197</v>
      </c>
      <c r="C19" s="66">
        <f>(C6-C9+C12-C15-C18)+C20+C21+C22+C23</f>
        <v>76584006</v>
      </c>
    </row>
    <row r="20" spans="1:3" ht="33" customHeight="1" x14ac:dyDescent="0.2">
      <c r="A20" s="78" t="s">
        <v>143</v>
      </c>
      <c r="B20" s="50" t="s">
        <v>144</v>
      </c>
      <c r="C20" s="70">
        <v>199555</v>
      </c>
    </row>
    <row r="21" spans="1:3" ht="33" customHeight="1" x14ac:dyDescent="0.2">
      <c r="A21" s="78" t="s">
        <v>145</v>
      </c>
      <c r="B21" s="50" t="s">
        <v>146</v>
      </c>
      <c r="C21" s="70">
        <v>0</v>
      </c>
    </row>
    <row r="22" spans="1:3" ht="33" customHeight="1" x14ac:dyDescent="0.2">
      <c r="A22" s="78" t="s">
        <v>147</v>
      </c>
      <c r="B22" s="50" t="s">
        <v>186</v>
      </c>
      <c r="C22" s="70">
        <v>769258</v>
      </c>
    </row>
    <row r="23" spans="1:3" ht="33" customHeight="1" x14ac:dyDescent="0.2">
      <c r="A23" s="78" t="s">
        <v>148</v>
      </c>
      <c r="B23" s="51" t="s">
        <v>149</v>
      </c>
      <c r="C23" s="70">
        <v>1869659</v>
      </c>
    </row>
    <row r="24" spans="1:3" s="46" customFormat="1" ht="33" customHeight="1" x14ac:dyDescent="0.4">
      <c r="A24" s="80" t="s">
        <v>150</v>
      </c>
      <c r="B24" s="49" t="s">
        <v>151</v>
      </c>
      <c r="C24" s="66">
        <f>C25+C26+C54+C55</f>
        <v>76314448</v>
      </c>
    </row>
    <row r="25" spans="1:3" s="46" customFormat="1" ht="33" customHeight="1" x14ac:dyDescent="0.4">
      <c r="A25" s="80" t="s">
        <v>152</v>
      </c>
      <c r="B25" s="49" t="s">
        <v>153</v>
      </c>
      <c r="C25" s="66">
        <f>ROUND(C6/100,0)</f>
        <v>737802</v>
      </c>
    </row>
    <row r="26" spans="1:3" s="46" customFormat="1" ht="33" customHeight="1" x14ac:dyDescent="0.4">
      <c r="A26" s="80" t="s">
        <v>0</v>
      </c>
      <c r="B26" s="49" t="s">
        <v>187</v>
      </c>
      <c r="C26" s="71">
        <f>C27+C28+C29+C34+C35+C36+C37+C38+C39+C40+C41+C42+C43+C44+C48+C49+C51+C52+C53</f>
        <v>73706987</v>
      </c>
    </row>
    <row r="27" spans="1:3" ht="33" customHeight="1" x14ac:dyDescent="0.2">
      <c r="A27" s="78" t="s">
        <v>1</v>
      </c>
      <c r="B27" s="47" t="s">
        <v>88</v>
      </c>
      <c r="C27" s="70">
        <f>Centrala!C7+'Razem OW NFZ'!C7</f>
        <v>9924407</v>
      </c>
    </row>
    <row r="28" spans="1:3" ht="33" customHeight="1" x14ac:dyDescent="0.2">
      <c r="A28" s="78" t="s">
        <v>2</v>
      </c>
      <c r="B28" s="47" t="s">
        <v>89</v>
      </c>
      <c r="C28" s="70">
        <f>Centrala!C8+'Razem OW NFZ'!C8</f>
        <v>5603485</v>
      </c>
    </row>
    <row r="29" spans="1:3" ht="33" customHeight="1" x14ac:dyDescent="0.2">
      <c r="A29" s="78" t="s">
        <v>3</v>
      </c>
      <c r="B29" s="47" t="s">
        <v>86</v>
      </c>
      <c r="C29" s="70">
        <f>Centrala!C9+'Razem OW NFZ'!C9</f>
        <v>31743875</v>
      </c>
    </row>
    <row r="30" spans="1:3" ht="33" customHeight="1" x14ac:dyDescent="0.2">
      <c r="A30" s="78" t="s">
        <v>54</v>
      </c>
      <c r="B30" s="92" t="s">
        <v>99</v>
      </c>
      <c r="C30" s="70">
        <f>Centrala!C10+'Razem OW NFZ'!C10</f>
        <v>2941456</v>
      </c>
    </row>
    <row r="31" spans="1:3" ht="33" customHeight="1" x14ac:dyDescent="0.2">
      <c r="A31" s="78" t="s">
        <v>100</v>
      </c>
      <c r="B31" s="93" t="s">
        <v>103</v>
      </c>
      <c r="C31" s="70">
        <f>Centrala!C11+'Razem OW NFZ'!C11</f>
        <v>2670876</v>
      </c>
    </row>
    <row r="32" spans="1:3" ht="33" customHeight="1" x14ac:dyDescent="0.2">
      <c r="A32" s="78" t="s">
        <v>101</v>
      </c>
      <c r="B32" s="92" t="s">
        <v>104</v>
      </c>
      <c r="C32" s="70">
        <f>Centrala!C12+'Razem OW NFZ'!C12</f>
        <v>1280525</v>
      </c>
    </row>
    <row r="33" spans="1:3" ht="33" customHeight="1" x14ac:dyDescent="0.2">
      <c r="A33" s="78" t="s">
        <v>102</v>
      </c>
      <c r="B33" s="93" t="s">
        <v>105</v>
      </c>
      <c r="C33" s="70">
        <f>Centrala!C13+'Razem OW NFZ'!C13</f>
        <v>574861</v>
      </c>
    </row>
    <row r="34" spans="1:3" ht="33" customHeight="1" x14ac:dyDescent="0.2">
      <c r="A34" s="78" t="s">
        <v>4</v>
      </c>
      <c r="B34" s="47" t="s">
        <v>94</v>
      </c>
      <c r="C34" s="70">
        <f>Centrala!C14+'Razem OW NFZ'!C14</f>
        <v>2395204</v>
      </c>
    </row>
    <row r="35" spans="1:3" ht="33" customHeight="1" x14ac:dyDescent="0.2">
      <c r="A35" s="78" t="s">
        <v>5</v>
      </c>
      <c r="B35" s="47" t="s">
        <v>90</v>
      </c>
      <c r="C35" s="70">
        <f>Centrala!C15+'Razem OW NFZ'!C15</f>
        <v>2109804</v>
      </c>
    </row>
    <row r="36" spans="1:3" ht="33" customHeight="1" x14ac:dyDescent="0.2">
      <c r="A36" s="78" t="s">
        <v>6</v>
      </c>
      <c r="B36" s="47" t="s">
        <v>96</v>
      </c>
      <c r="C36" s="70">
        <f>Centrala!C16+'Razem OW NFZ'!C16</f>
        <v>1323053</v>
      </c>
    </row>
    <row r="37" spans="1:3" ht="33" customHeight="1" x14ac:dyDescent="0.2">
      <c r="A37" s="78" t="s">
        <v>7</v>
      </c>
      <c r="B37" s="47" t="s">
        <v>95</v>
      </c>
      <c r="C37" s="70">
        <f>Centrala!C17+'Razem OW NFZ'!C17</f>
        <v>626221</v>
      </c>
    </row>
    <row r="38" spans="1:3" ht="33" customHeight="1" x14ac:dyDescent="0.2">
      <c r="A38" s="78" t="s">
        <v>8</v>
      </c>
      <c r="B38" s="47" t="s">
        <v>91</v>
      </c>
      <c r="C38" s="70">
        <f>Centrala!C18+'Razem OW NFZ'!C18</f>
        <v>1794605</v>
      </c>
    </row>
    <row r="39" spans="1:3" ht="33" customHeight="1" x14ac:dyDescent="0.2">
      <c r="A39" s="78" t="s">
        <v>9</v>
      </c>
      <c r="B39" s="47" t="s">
        <v>92</v>
      </c>
      <c r="C39" s="70">
        <f>Centrala!C19+'Razem OW NFZ'!C19</f>
        <v>655282</v>
      </c>
    </row>
    <row r="40" spans="1:3" ht="33" customHeight="1" x14ac:dyDescent="0.2">
      <c r="A40" s="78" t="s">
        <v>10</v>
      </c>
      <c r="B40" s="47" t="s">
        <v>97</v>
      </c>
      <c r="C40" s="70">
        <f>Centrala!C20+'Razem OW NFZ'!C20</f>
        <v>48665</v>
      </c>
    </row>
    <row r="41" spans="1:3" ht="33" customHeight="1" x14ac:dyDescent="0.2">
      <c r="A41" s="78" t="s">
        <v>11</v>
      </c>
      <c r="B41" s="47" t="s">
        <v>93</v>
      </c>
      <c r="C41" s="70">
        <f>Centrala!C21+'Razem OW NFZ'!C21</f>
        <v>189320</v>
      </c>
    </row>
    <row r="42" spans="1:3" ht="33" customHeight="1" x14ac:dyDescent="0.2">
      <c r="A42" s="78" t="s">
        <v>12</v>
      </c>
      <c r="B42" s="47" t="s">
        <v>120</v>
      </c>
      <c r="C42" s="70">
        <f>Centrala!C22+'Razem OW NFZ'!C22</f>
        <v>1854275</v>
      </c>
    </row>
    <row r="43" spans="1:3" ht="33" customHeight="1" x14ac:dyDescent="0.2">
      <c r="A43" s="78" t="s">
        <v>13</v>
      </c>
      <c r="B43" s="47" t="s">
        <v>106</v>
      </c>
      <c r="C43" s="70">
        <f>Centrala!C23+'Razem OW NFZ'!C23</f>
        <v>980641</v>
      </c>
    </row>
    <row r="44" spans="1:3" ht="33" customHeight="1" x14ac:dyDescent="0.2">
      <c r="A44" s="78" t="s">
        <v>14</v>
      </c>
      <c r="B44" s="47" t="s">
        <v>188</v>
      </c>
      <c r="C44" s="70">
        <f>Centrala!C24+'Razem OW NFZ'!C24</f>
        <v>7896107</v>
      </c>
    </row>
    <row r="45" spans="1:3" ht="45" customHeight="1" x14ac:dyDescent="0.2">
      <c r="A45" s="78" t="s">
        <v>98</v>
      </c>
      <c r="B45" s="92" t="s">
        <v>108</v>
      </c>
      <c r="C45" s="70">
        <f>Centrala!C25+'Razem OW NFZ'!C25</f>
        <v>7865661</v>
      </c>
    </row>
    <row r="46" spans="1:3" ht="33" customHeight="1" x14ac:dyDescent="0.2">
      <c r="A46" s="78" t="s">
        <v>107</v>
      </c>
      <c r="B46" s="92" t="s">
        <v>110</v>
      </c>
      <c r="C46" s="70">
        <f>Centrala!C26+'Razem OW NFZ'!C26</f>
        <v>20414</v>
      </c>
    </row>
    <row r="47" spans="1:3" ht="33" customHeight="1" x14ac:dyDescent="0.2">
      <c r="A47" s="78" t="s">
        <v>111</v>
      </c>
      <c r="B47" s="92" t="s">
        <v>109</v>
      </c>
      <c r="C47" s="70">
        <f>Centrala!C27+'Razem OW NFZ'!C27</f>
        <v>10032</v>
      </c>
    </row>
    <row r="48" spans="1:3" ht="33" customHeight="1" x14ac:dyDescent="0.2">
      <c r="A48" s="78" t="s">
        <v>15</v>
      </c>
      <c r="B48" s="47" t="s">
        <v>82</v>
      </c>
      <c r="C48" s="70">
        <f>Centrala!C28+'Razem OW NFZ'!C28</f>
        <v>545092</v>
      </c>
    </row>
    <row r="49" spans="1:3" ht="33" customHeight="1" x14ac:dyDescent="0.2">
      <c r="A49" s="78" t="s">
        <v>79</v>
      </c>
      <c r="B49" s="47" t="s">
        <v>112</v>
      </c>
      <c r="C49" s="70">
        <f>Centrala!C29+'Razem OW NFZ'!C29</f>
        <v>1125843</v>
      </c>
    </row>
    <row r="50" spans="1:3" ht="33" customHeight="1" x14ac:dyDescent="0.2">
      <c r="A50" s="78" t="s">
        <v>113</v>
      </c>
      <c r="B50" s="47" t="s">
        <v>122</v>
      </c>
      <c r="C50" s="70">
        <f>Centrala!C30+'Razem OW NFZ'!C30</f>
        <v>0</v>
      </c>
    </row>
    <row r="51" spans="1:3" ht="33" customHeight="1" x14ac:dyDescent="0.2">
      <c r="A51" s="78" t="s">
        <v>80</v>
      </c>
      <c r="B51" s="47" t="s">
        <v>83</v>
      </c>
      <c r="C51" s="70">
        <f>Centrala!C31+'Razem OW NFZ'!C31</f>
        <v>4273895</v>
      </c>
    </row>
    <row r="52" spans="1:3" ht="33" customHeight="1" x14ac:dyDescent="0.2">
      <c r="A52" s="78" t="s">
        <v>81</v>
      </c>
      <c r="B52" s="47" t="s">
        <v>121</v>
      </c>
      <c r="C52" s="70">
        <f>Centrala!C32+'Razem OW NFZ'!C32</f>
        <v>221706</v>
      </c>
    </row>
    <row r="53" spans="1:3" ht="33" customHeight="1" x14ac:dyDescent="0.2">
      <c r="A53" s="78" t="s">
        <v>124</v>
      </c>
      <c r="B53" s="47" t="s">
        <v>125</v>
      </c>
      <c r="C53" s="70">
        <f>Centrala!C33+'Razem OW NFZ'!C33</f>
        <v>395507</v>
      </c>
    </row>
    <row r="54" spans="1:3" s="46" customFormat="1" ht="33" customHeight="1" x14ac:dyDescent="0.4">
      <c r="A54" s="81" t="s">
        <v>56</v>
      </c>
      <c r="B54" s="52" t="s">
        <v>154</v>
      </c>
      <c r="C54" s="66">
        <f>Centrala!C34+'Razem OW NFZ'!C34</f>
        <v>0</v>
      </c>
    </row>
    <row r="55" spans="1:3" s="46" customFormat="1" ht="33" customHeight="1" x14ac:dyDescent="0.4">
      <c r="A55" s="81" t="s">
        <v>55</v>
      </c>
      <c r="B55" s="52" t="s">
        <v>58</v>
      </c>
      <c r="C55" s="66">
        <f>Centrala!C35+'Razem OW NFZ'!C35</f>
        <v>1869659</v>
      </c>
    </row>
    <row r="56" spans="1:3" s="46" customFormat="1" ht="33" customHeight="1" x14ac:dyDescent="0.4">
      <c r="A56" s="81" t="s">
        <v>114</v>
      </c>
      <c r="B56" s="52" t="s">
        <v>198</v>
      </c>
      <c r="C56" s="66">
        <f>Centrala!C36+'Razem OW NFZ'!C36</f>
        <v>11141844</v>
      </c>
    </row>
    <row r="57" spans="1:3" s="46" customFormat="1" ht="33" customHeight="1" x14ac:dyDescent="0.4">
      <c r="A57" s="77" t="s">
        <v>155</v>
      </c>
      <c r="B57" s="45" t="s">
        <v>156</v>
      </c>
      <c r="C57" s="66">
        <f>C19-C24</f>
        <v>269558</v>
      </c>
    </row>
    <row r="58" spans="1:3" s="46" customFormat="1" ht="33" customHeight="1" x14ac:dyDescent="0.4">
      <c r="A58" s="77" t="s">
        <v>127</v>
      </c>
      <c r="B58" s="45" t="s">
        <v>189</v>
      </c>
      <c r="C58" s="66">
        <f>C59+C60+C61+C69+C71+C76+C77+C78</f>
        <v>750517</v>
      </c>
    </row>
    <row r="59" spans="1:3" ht="33" customHeight="1" x14ac:dyDescent="0.2">
      <c r="A59" s="78" t="s">
        <v>16</v>
      </c>
      <c r="B59" s="53" t="s">
        <v>17</v>
      </c>
      <c r="C59" s="70">
        <f>Centrala!C38+'Razem OW NFZ'!C38</f>
        <v>26412</v>
      </c>
    </row>
    <row r="60" spans="1:3" ht="33" customHeight="1" x14ac:dyDescent="0.2">
      <c r="A60" s="78" t="s">
        <v>18</v>
      </c>
      <c r="B60" s="53" t="s">
        <v>19</v>
      </c>
      <c r="C60" s="70">
        <f>Centrala!C39+'Razem OW NFZ'!C39</f>
        <v>183521</v>
      </c>
    </row>
    <row r="61" spans="1:3" ht="33" customHeight="1" x14ac:dyDescent="0.2">
      <c r="A61" s="78" t="s">
        <v>20</v>
      </c>
      <c r="B61" s="54" t="s">
        <v>190</v>
      </c>
      <c r="C61" s="70">
        <f>C62+C64+C65+C66+C67+C68</f>
        <v>4611</v>
      </c>
    </row>
    <row r="62" spans="1:3" s="55" customFormat="1" ht="33" customHeight="1" x14ac:dyDescent="0.2">
      <c r="A62" s="82" t="s">
        <v>37</v>
      </c>
      <c r="B62" s="90" t="s">
        <v>30</v>
      </c>
      <c r="C62" s="70">
        <f>Centrala!C41+'Razem OW NFZ'!C41</f>
        <v>622</v>
      </c>
    </row>
    <row r="63" spans="1:3" s="55" customFormat="1" ht="33" customHeight="1" x14ac:dyDescent="0.2">
      <c r="A63" s="82" t="s">
        <v>38</v>
      </c>
      <c r="B63" s="91" t="s">
        <v>31</v>
      </c>
      <c r="C63" s="70">
        <f>Centrala!C42+'Razem OW NFZ'!C42</f>
        <v>619</v>
      </c>
    </row>
    <row r="64" spans="1:3" s="55" customFormat="1" ht="33" customHeight="1" x14ac:dyDescent="0.2">
      <c r="A64" s="82" t="s">
        <v>39</v>
      </c>
      <c r="B64" s="90" t="s">
        <v>32</v>
      </c>
      <c r="C64" s="70">
        <f>Centrala!C43+'Razem OW NFZ'!C43</f>
        <v>650</v>
      </c>
    </row>
    <row r="65" spans="1:3" s="55" customFormat="1" ht="33" customHeight="1" x14ac:dyDescent="0.2">
      <c r="A65" s="82" t="s">
        <v>40</v>
      </c>
      <c r="B65" s="90" t="s">
        <v>33</v>
      </c>
      <c r="C65" s="70">
        <f>Centrala!C44+'Razem OW NFZ'!C44</f>
        <v>22</v>
      </c>
    </row>
    <row r="66" spans="1:3" s="55" customFormat="1" ht="33" customHeight="1" x14ac:dyDescent="0.2">
      <c r="A66" s="82" t="s">
        <v>41</v>
      </c>
      <c r="B66" s="90" t="s">
        <v>34</v>
      </c>
      <c r="C66" s="70">
        <f>Centrala!C45+'Razem OW NFZ'!C45</f>
        <v>0</v>
      </c>
    </row>
    <row r="67" spans="1:3" s="55" customFormat="1" ht="33" customHeight="1" x14ac:dyDescent="0.2">
      <c r="A67" s="82" t="s">
        <v>42</v>
      </c>
      <c r="B67" s="90" t="s">
        <v>35</v>
      </c>
      <c r="C67" s="70">
        <f>Centrala!C46+'Razem OW NFZ'!C46</f>
        <v>2952</v>
      </c>
    </row>
    <row r="68" spans="1:3" s="56" customFormat="1" ht="33" customHeight="1" x14ac:dyDescent="0.25">
      <c r="A68" s="82" t="s">
        <v>43</v>
      </c>
      <c r="B68" s="90" t="s">
        <v>36</v>
      </c>
      <c r="C68" s="70">
        <f>Centrala!C47+'Razem OW NFZ'!C47</f>
        <v>365</v>
      </c>
    </row>
    <row r="69" spans="1:3" ht="33" customHeight="1" x14ac:dyDescent="0.2">
      <c r="A69" s="82" t="s">
        <v>21</v>
      </c>
      <c r="B69" s="53" t="s">
        <v>115</v>
      </c>
      <c r="C69" s="70">
        <f>Centrala!C48+'Razem OW NFZ'!C48</f>
        <v>340260</v>
      </c>
    </row>
    <row r="70" spans="1:3" ht="33" customHeight="1" x14ac:dyDescent="0.2">
      <c r="A70" s="82" t="s">
        <v>116</v>
      </c>
      <c r="B70" s="90" t="s">
        <v>117</v>
      </c>
      <c r="C70" s="70">
        <f>Centrala!C49+'Razem OW NFZ'!C49</f>
        <v>1364</v>
      </c>
    </row>
    <row r="71" spans="1:3" ht="33" customHeight="1" x14ac:dyDescent="0.2">
      <c r="A71" s="82" t="s">
        <v>22</v>
      </c>
      <c r="B71" s="54" t="s">
        <v>191</v>
      </c>
      <c r="C71" s="70">
        <f>SUM(C72:C75)</f>
        <v>77334</v>
      </c>
    </row>
    <row r="72" spans="1:3" s="55" customFormat="1" ht="33" customHeight="1" x14ac:dyDescent="0.2">
      <c r="A72" s="82" t="s">
        <v>48</v>
      </c>
      <c r="B72" s="90" t="s">
        <v>44</v>
      </c>
      <c r="C72" s="70">
        <f>Centrala!C51+'Razem OW NFZ'!C51</f>
        <v>58241</v>
      </c>
    </row>
    <row r="73" spans="1:3" s="55" customFormat="1" ht="33" customHeight="1" x14ac:dyDescent="0.2">
      <c r="A73" s="82" t="s">
        <v>49</v>
      </c>
      <c r="B73" s="90" t="s">
        <v>45</v>
      </c>
      <c r="C73" s="70">
        <f>Centrala!C52+'Razem OW NFZ'!C52</f>
        <v>8161</v>
      </c>
    </row>
    <row r="74" spans="1:3" s="55" customFormat="1" ht="33" customHeight="1" x14ac:dyDescent="0.2">
      <c r="A74" s="82" t="s">
        <v>50</v>
      </c>
      <c r="B74" s="90" t="s">
        <v>46</v>
      </c>
      <c r="C74" s="70">
        <f>Centrala!C53+'Razem OW NFZ'!C53</f>
        <v>0</v>
      </c>
    </row>
    <row r="75" spans="1:3" s="55" customFormat="1" ht="33" customHeight="1" x14ac:dyDescent="0.2">
      <c r="A75" s="82" t="s">
        <v>51</v>
      </c>
      <c r="B75" s="90" t="s">
        <v>47</v>
      </c>
      <c r="C75" s="70">
        <f>Centrala!C54+'Razem OW NFZ'!C54</f>
        <v>10932</v>
      </c>
    </row>
    <row r="76" spans="1:3" ht="33" customHeight="1" x14ac:dyDescent="0.2">
      <c r="A76" s="78" t="s">
        <v>23</v>
      </c>
      <c r="B76" s="47" t="s">
        <v>24</v>
      </c>
      <c r="C76" s="70">
        <f>Centrala!C55+'Razem OW NFZ'!C55</f>
        <v>50</v>
      </c>
    </row>
    <row r="77" spans="1:3" ht="33" customHeight="1" x14ac:dyDescent="0.2">
      <c r="A77" s="78" t="s">
        <v>25</v>
      </c>
      <c r="B77" s="47" t="s">
        <v>118</v>
      </c>
      <c r="C77" s="70">
        <f>Centrala!C56+'Razem OW NFZ'!C56</f>
        <v>112033</v>
      </c>
    </row>
    <row r="78" spans="1:3" ht="33" customHeight="1" x14ac:dyDescent="0.2">
      <c r="A78" s="78" t="s">
        <v>26</v>
      </c>
      <c r="B78" s="47" t="s">
        <v>27</v>
      </c>
      <c r="C78" s="70">
        <f>Centrala!C57+'Razem OW NFZ'!C57</f>
        <v>6296</v>
      </c>
    </row>
    <row r="79" spans="1:3" s="46" customFormat="1" ht="33" customHeight="1" x14ac:dyDescent="0.4">
      <c r="A79" s="83" t="s">
        <v>157</v>
      </c>
      <c r="B79" s="57" t="s">
        <v>158</v>
      </c>
      <c r="C79" s="66">
        <v>748546</v>
      </c>
    </row>
    <row r="80" spans="1:3" s="46" customFormat="1" ht="33" customHeight="1" x14ac:dyDescent="0.4">
      <c r="A80" s="83" t="s">
        <v>159</v>
      </c>
      <c r="B80" s="57" t="s">
        <v>192</v>
      </c>
      <c r="C80" s="66">
        <f>C81+C82+C83+C84</f>
        <v>233676</v>
      </c>
    </row>
    <row r="81" spans="1:3" ht="33" customHeight="1" x14ac:dyDescent="0.2">
      <c r="A81" s="78" t="s">
        <v>75</v>
      </c>
      <c r="B81" s="47" t="s">
        <v>84</v>
      </c>
      <c r="C81" s="70">
        <f>Centrala!C59+'Razem OW NFZ'!C59</f>
        <v>1269</v>
      </c>
    </row>
    <row r="82" spans="1:3" ht="33" customHeight="1" x14ac:dyDescent="0.2">
      <c r="A82" s="78" t="s">
        <v>28</v>
      </c>
      <c r="B82" s="47" t="s">
        <v>53</v>
      </c>
      <c r="C82" s="70">
        <f>Centrala!C60+'Razem OW NFZ'!C60</f>
        <v>192338</v>
      </c>
    </row>
    <row r="83" spans="1:3" ht="33" customHeight="1" x14ac:dyDescent="0.2">
      <c r="A83" s="78" t="s">
        <v>29</v>
      </c>
      <c r="B83" s="47" t="s">
        <v>77</v>
      </c>
      <c r="C83" s="70">
        <f>Centrala!C61+'Razem OW NFZ'!C61</f>
        <v>0</v>
      </c>
    </row>
    <row r="84" spans="1:3" ht="33" customHeight="1" x14ac:dyDescent="0.2">
      <c r="A84" s="78" t="s">
        <v>76</v>
      </c>
      <c r="B84" s="50" t="s">
        <v>78</v>
      </c>
      <c r="C84" s="70">
        <f>Centrala!C62+'Razem OW NFZ'!C62</f>
        <v>40069</v>
      </c>
    </row>
    <row r="85" spans="1:3" s="46" customFormat="1" ht="33" customHeight="1" x14ac:dyDescent="0.4">
      <c r="A85" s="83" t="s">
        <v>160</v>
      </c>
      <c r="B85" s="57" t="s">
        <v>193</v>
      </c>
      <c r="C85" s="66">
        <f>C86+C87</f>
        <v>52142</v>
      </c>
    </row>
    <row r="86" spans="1:3" ht="33" customHeight="1" x14ac:dyDescent="0.2">
      <c r="A86" s="78" t="s">
        <v>161</v>
      </c>
      <c r="B86" s="47" t="s">
        <v>162</v>
      </c>
      <c r="C86" s="70">
        <v>44370</v>
      </c>
    </row>
    <row r="87" spans="1:3" ht="33" customHeight="1" x14ac:dyDescent="0.2">
      <c r="A87" s="78" t="s">
        <v>163</v>
      </c>
      <c r="B87" s="50" t="s">
        <v>164</v>
      </c>
      <c r="C87" s="70">
        <v>7772</v>
      </c>
    </row>
    <row r="88" spans="1:3" s="46" customFormat="1" ht="33" customHeight="1" x14ac:dyDescent="0.4">
      <c r="A88" s="83" t="s">
        <v>165</v>
      </c>
      <c r="B88" s="57" t="s">
        <v>85</v>
      </c>
      <c r="C88" s="66">
        <f>Centrala!C63+'Razem OW NFZ'!C63</f>
        <v>86053</v>
      </c>
    </row>
    <row r="89" spans="1:3" s="46" customFormat="1" ht="33" customHeight="1" x14ac:dyDescent="0.4">
      <c r="A89" s="83" t="s">
        <v>166</v>
      </c>
      <c r="B89" s="57" t="s">
        <v>199</v>
      </c>
      <c r="C89" s="66">
        <f>C57-C58+C79-C80+C85-C88</f>
        <v>0</v>
      </c>
    </row>
    <row r="90" spans="1:3" s="46" customFormat="1" ht="33" customHeight="1" x14ac:dyDescent="0.4">
      <c r="A90" s="83" t="s">
        <v>167</v>
      </c>
      <c r="B90" s="57" t="s">
        <v>168</v>
      </c>
      <c r="C90" s="66">
        <f>C91-C92</f>
        <v>0</v>
      </c>
    </row>
    <row r="91" spans="1:3" ht="33" customHeight="1" x14ac:dyDescent="0.2">
      <c r="A91" s="78" t="s">
        <v>169</v>
      </c>
      <c r="B91" s="47" t="s">
        <v>170</v>
      </c>
      <c r="C91" s="70">
        <v>0</v>
      </c>
    </row>
    <row r="92" spans="1:3" ht="33" customHeight="1" x14ac:dyDescent="0.2">
      <c r="A92" s="78" t="s">
        <v>171</v>
      </c>
      <c r="B92" s="47" t="s">
        <v>172</v>
      </c>
      <c r="C92" s="70">
        <v>0</v>
      </c>
    </row>
    <row r="93" spans="1:3" s="59" customFormat="1" ht="33" customHeight="1" x14ac:dyDescent="0.4">
      <c r="A93" s="83" t="s">
        <v>173</v>
      </c>
      <c r="B93" s="58" t="s">
        <v>174</v>
      </c>
      <c r="C93" s="67">
        <f>C89+C90</f>
        <v>0</v>
      </c>
    </row>
    <row r="94" spans="1:3" s="59" customFormat="1" ht="33" customHeight="1" x14ac:dyDescent="0.4">
      <c r="A94" s="83" t="s">
        <v>175</v>
      </c>
      <c r="B94" s="58" t="s">
        <v>200</v>
      </c>
      <c r="C94" s="67">
        <v>0</v>
      </c>
    </row>
    <row r="95" spans="1:3" s="59" customFormat="1" ht="33" customHeight="1" x14ac:dyDescent="0.4">
      <c r="A95" s="83" t="s">
        <v>176</v>
      </c>
      <c r="B95" s="58" t="s">
        <v>177</v>
      </c>
      <c r="C95" s="67">
        <v>0</v>
      </c>
    </row>
    <row r="96" spans="1:3" s="59" customFormat="1" ht="33" customHeight="1" x14ac:dyDescent="0.4">
      <c r="A96" s="77" t="s">
        <v>178</v>
      </c>
      <c r="B96" s="60" t="s">
        <v>179</v>
      </c>
      <c r="C96" s="67">
        <f>C6+C12+C20+C21+C22+C23+C79+C85-C18</f>
        <v>77528530</v>
      </c>
    </row>
    <row r="97" spans="1:3" s="59" customFormat="1" ht="33" customHeight="1" x14ac:dyDescent="0.4">
      <c r="A97" s="83" t="s">
        <v>180</v>
      </c>
      <c r="B97" s="58" t="s">
        <v>181</v>
      </c>
      <c r="C97" s="67">
        <f>C9+C15+C25+C26+C54+C55+C58+C80+C88</f>
        <v>77528530</v>
      </c>
    </row>
    <row r="98" spans="1:3" ht="26.25" x14ac:dyDescent="0.2">
      <c r="C98" s="62"/>
    </row>
    <row r="99" spans="1:3" ht="26.25" x14ac:dyDescent="0.2">
      <c r="C99" s="62"/>
    </row>
    <row r="100" spans="1:3" ht="26.25" x14ac:dyDescent="0.2">
      <c r="C100" s="63"/>
    </row>
    <row r="101" spans="1:3" ht="26.25" x14ac:dyDescent="0.2">
      <c r="C101" s="62"/>
    </row>
    <row r="102" spans="1:3" ht="26.25" x14ac:dyDescent="0.2">
      <c r="C102" s="62"/>
    </row>
    <row r="103" spans="1:3" ht="26.45" customHeight="1" x14ac:dyDescent="0.2"/>
    <row r="104" spans="1:3" ht="26.45" customHeight="1" x14ac:dyDescent="0.2"/>
    <row r="105" spans="1:3" ht="26.45" customHeight="1" x14ac:dyDescent="0.2"/>
    <row r="106" spans="1:3" ht="26.45" customHeight="1" x14ac:dyDescent="0.2"/>
    <row r="107" spans="1:3" ht="26.45" customHeight="1" x14ac:dyDescent="0.2"/>
    <row r="108" spans="1:3" ht="26.45" customHeight="1" x14ac:dyDescent="0.2"/>
    <row r="109" spans="1:3" ht="26.45" customHeight="1" x14ac:dyDescent="0.2"/>
    <row r="110" spans="1:3" ht="26.45" customHeight="1" x14ac:dyDescent="0.2"/>
    <row r="111" spans="1:3" s="61" customFormat="1" ht="26.45" customHeight="1" x14ac:dyDescent="0.2">
      <c r="C111" s="48"/>
    </row>
    <row r="112" spans="1:3" s="61" customFormat="1" ht="26.45" customHeight="1" x14ac:dyDescent="0.2">
      <c r="C112" s="48"/>
    </row>
    <row r="113" spans="3:3" s="61" customFormat="1" ht="26.45" customHeight="1" x14ac:dyDescent="0.2">
      <c r="C113" s="48"/>
    </row>
    <row r="114" spans="3:3" s="61" customFormat="1" ht="26.45" customHeight="1" x14ac:dyDescent="0.2">
      <c r="C114" s="48"/>
    </row>
    <row r="115" spans="3:3" s="61" customFormat="1" ht="26.45" customHeight="1" x14ac:dyDescent="0.2">
      <c r="C115" s="48"/>
    </row>
  </sheetData>
  <mergeCells count="2">
    <mergeCell ref="A1:C1"/>
    <mergeCell ref="A2:B2"/>
  </mergeCells>
  <printOptions horizontalCentered="1"/>
  <pageMargins left="0" right="0" top="0.39370078740157483" bottom="0.59055118110236227" header="0.51181102362204722" footer="0.39370078740157483"/>
  <pageSetup paperSize="9" scale="36" fitToHeight="2" orientation="portrait" r:id="rId1"/>
  <headerFooter alignWithMargins="0">
    <oddFooter>&amp;R&amp;20&amp;P</oddFooter>
  </headerFooter>
  <rowBreaks count="1" manualBreakCount="1">
    <brk id="57" max="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rgb="FF92D050"/>
    <pageSetUpPr fitToPage="1"/>
  </sheetPr>
  <dimension ref="A1:C63"/>
  <sheetViews>
    <sheetView showGridLines="0" view="pageBreakPreview" zoomScale="55" zoomScaleNormal="50" zoomScaleSheetLayoutView="55" workbookViewId="0">
      <pane xSplit="2" ySplit="6" topLeftCell="C7" activePane="bottomRight" state="frozen"/>
      <selection sqref="A1:C1"/>
      <selection pane="topRight" sqref="A1:C1"/>
      <selection pane="bottomLeft" sqref="A1:C1"/>
      <selection pane="bottomRight" sqref="A1:B1"/>
    </sheetView>
  </sheetViews>
  <sheetFormatPr defaultRowHeight="12.75" x14ac:dyDescent="0.2"/>
  <cols>
    <col min="1" max="1" width="13.7109375" style="2" customWidth="1"/>
    <col min="2" max="2" width="165.7109375" style="2" customWidth="1"/>
    <col min="3" max="3" width="25.7109375" style="2" customWidth="1"/>
    <col min="4" max="16384" width="9.140625" style="2"/>
  </cols>
  <sheetData>
    <row r="1" spans="1:3" s="18" customFormat="1" ht="54.95" customHeight="1" x14ac:dyDescent="0.2">
      <c r="A1" s="97" t="str">
        <f>NFZ!A1:C1</f>
        <v>ROCZNY PLAN FINANSOWY NARODOWEGO FUNDUSZU ZDROWIA NA ROK 2017</v>
      </c>
      <c r="B1" s="97"/>
      <c r="C1" s="31"/>
    </row>
    <row r="2" spans="1:3" s="19" customFormat="1" ht="33" customHeight="1" x14ac:dyDescent="0.2">
      <c r="A2" s="27" t="s">
        <v>65</v>
      </c>
      <c r="B2" s="27"/>
      <c r="C2" s="29"/>
    </row>
    <row r="3" spans="1:3" ht="33" customHeight="1" x14ac:dyDescent="0.2">
      <c r="A3" s="1"/>
      <c r="B3" s="20"/>
      <c r="C3" s="26"/>
    </row>
    <row r="4" spans="1:3" s="6" customFormat="1" ht="78" customHeight="1" x14ac:dyDescent="0.2">
      <c r="A4" s="32" t="s">
        <v>87</v>
      </c>
      <c r="B4" s="33" t="s">
        <v>52</v>
      </c>
      <c r="C4" s="64" t="s">
        <v>205</v>
      </c>
    </row>
    <row r="5" spans="1:3" s="4" customFormat="1" ht="14.25" x14ac:dyDescent="0.2">
      <c r="A5" s="8">
        <v>1</v>
      </c>
      <c r="B5" s="9">
        <v>2</v>
      </c>
      <c r="C5" s="8">
        <v>3</v>
      </c>
    </row>
    <row r="6" spans="1:3" s="3" customFormat="1" ht="30" customHeight="1" x14ac:dyDescent="0.2">
      <c r="A6" s="84" t="s">
        <v>0</v>
      </c>
      <c r="B6" s="14" t="s">
        <v>123</v>
      </c>
      <c r="C6" s="7">
        <f>C7+C8+C9+C14+C15+C16+C17+C18+C19+C20+C21+C22+C23+C24+C28+C29+C31+C32+C33</f>
        <v>10580295</v>
      </c>
    </row>
    <row r="7" spans="1:3" ht="30" customHeight="1" x14ac:dyDescent="0.2">
      <c r="A7" s="85" t="s">
        <v>1</v>
      </c>
      <c r="B7" s="21" t="s">
        <v>88</v>
      </c>
      <c r="C7" s="22">
        <v>1412554</v>
      </c>
    </row>
    <row r="8" spans="1:3" ht="30" customHeight="1" x14ac:dyDescent="0.2">
      <c r="A8" s="85" t="s">
        <v>2</v>
      </c>
      <c r="B8" s="21" t="s">
        <v>89</v>
      </c>
      <c r="C8" s="22">
        <v>805388</v>
      </c>
    </row>
    <row r="9" spans="1:3" ht="30" customHeight="1" x14ac:dyDescent="0.2">
      <c r="A9" s="85" t="s">
        <v>3</v>
      </c>
      <c r="B9" s="21" t="s">
        <v>86</v>
      </c>
      <c r="C9" s="22">
        <v>4982336</v>
      </c>
    </row>
    <row r="10" spans="1:3" ht="30" customHeight="1" x14ac:dyDescent="0.2">
      <c r="A10" s="86" t="s">
        <v>54</v>
      </c>
      <c r="B10" s="74" t="s">
        <v>99</v>
      </c>
      <c r="C10" s="22">
        <v>516165</v>
      </c>
    </row>
    <row r="11" spans="1:3" ht="30" customHeight="1" x14ac:dyDescent="0.2">
      <c r="A11" s="86" t="s">
        <v>100</v>
      </c>
      <c r="B11" s="75" t="s">
        <v>103</v>
      </c>
      <c r="C11" s="22">
        <v>471558</v>
      </c>
    </row>
    <row r="12" spans="1:3" ht="30" customHeight="1" x14ac:dyDescent="0.2">
      <c r="A12" s="86" t="s">
        <v>101</v>
      </c>
      <c r="B12" s="74" t="s">
        <v>104</v>
      </c>
      <c r="C12" s="22">
        <v>222698</v>
      </c>
    </row>
    <row r="13" spans="1:3" ht="30" customHeight="1" x14ac:dyDescent="0.2">
      <c r="A13" s="86" t="s">
        <v>102</v>
      </c>
      <c r="B13" s="75" t="s">
        <v>105</v>
      </c>
      <c r="C13" s="22">
        <v>102049</v>
      </c>
    </row>
    <row r="14" spans="1:3" ht="30" customHeight="1" x14ac:dyDescent="0.2">
      <c r="A14" s="85" t="s">
        <v>4</v>
      </c>
      <c r="B14" s="21" t="s">
        <v>94</v>
      </c>
      <c r="C14" s="22">
        <v>356640</v>
      </c>
    </row>
    <row r="15" spans="1:3" ht="30" customHeight="1" x14ac:dyDescent="0.2">
      <c r="A15" s="85" t="s">
        <v>5</v>
      </c>
      <c r="B15" s="21" t="s">
        <v>90</v>
      </c>
      <c r="C15" s="22">
        <v>408392</v>
      </c>
    </row>
    <row r="16" spans="1:3" ht="30" customHeight="1" x14ac:dyDescent="0.2">
      <c r="A16" s="85" t="s">
        <v>6</v>
      </c>
      <c r="B16" s="21" t="s">
        <v>96</v>
      </c>
      <c r="C16" s="22">
        <v>170576</v>
      </c>
    </row>
    <row r="17" spans="1:3" ht="30" customHeight="1" x14ac:dyDescent="0.2">
      <c r="A17" s="85" t="s">
        <v>7</v>
      </c>
      <c r="B17" s="21" t="s">
        <v>95</v>
      </c>
      <c r="C17" s="22">
        <v>72000</v>
      </c>
    </row>
    <row r="18" spans="1:3" ht="30" customHeight="1" x14ac:dyDescent="0.2">
      <c r="A18" s="85" t="s">
        <v>8</v>
      </c>
      <c r="B18" s="21" t="s">
        <v>91</v>
      </c>
      <c r="C18" s="22">
        <v>208720</v>
      </c>
    </row>
    <row r="19" spans="1:3" ht="30" customHeight="1" x14ac:dyDescent="0.2">
      <c r="A19" s="85" t="s">
        <v>9</v>
      </c>
      <c r="B19" s="21" t="s">
        <v>92</v>
      </c>
      <c r="C19" s="22">
        <v>102936</v>
      </c>
    </row>
    <row r="20" spans="1:3" ht="30" customHeight="1" x14ac:dyDescent="0.2">
      <c r="A20" s="85" t="s">
        <v>10</v>
      </c>
      <c r="B20" s="21" t="s">
        <v>97</v>
      </c>
      <c r="C20" s="22">
        <v>8138</v>
      </c>
    </row>
    <row r="21" spans="1:3" ht="30" customHeight="1" x14ac:dyDescent="0.2">
      <c r="A21" s="85" t="s">
        <v>11</v>
      </c>
      <c r="B21" s="21" t="s">
        <v>93</v>
      </c>
      <c r="C21" s="22">
        <v>23890</v>
      </c>
    </row>
    <row r="22" spans="1:3" ht="30" customHeight="1" x14ac:dyDescent="0.2">
      <c r="A22" s="85" t="s">
        <v>12</v>
      </c>
      <c r="B22" s="21" t="s">
        <v>120</v>
      </c>
      <c r="C22" s="22">
        <v>258042</v>
      </c>
    </row>
    <row r="23" spans="1:3" ht="30" customHeight="1" x14ac:dyDescent="0.2">
      <c r="A23" s="85" t="s">
        <v>13</v>
      </c>
      <c r="B23" s="21" t="s">
        <v>106</v>
      </c>
      <c r="C23" s="22">
        <v>140000</v>
      </c>
    </row>
    <row r="24" spans="1:3" ht="30" customHeight="1" x14ac:dyDescent="0.2">
      <c r="A24" s="86" t="s">
        <v>14</v>
      </c>
      <c r="B24" s="21" t="s">
        <v>188</v>
      </c>
      <c r="C24" s="22">
        <f>C25+C26+C27</f>
        <v>1098477</v>
      </c>
    </row>
    <row r="25" spans="1:3" ht="45" customHeight="1" x14ac:dyDescent="0.2">
      <c r="A25" s="85" t="s">
        <v>98</v>
      </c>
      <c r="B25" s="74" t="s">
        <v>108</v>
      </c>
      <c r="C25" s="22">
        <v>1092871</v>
      </c>
    </row>
    <row r="26" spans="1:3" ht="30" customHeight="1" x14ac:dyDescent="0.2">
      <c r="A26" s="86" t="s">
        <v>107</v>
      </c>
      <c r="B26" s="74" t="s">
        <v>110</v>
      </c>
      <c r="C26" s="22">
        <v>3058</v>
      </c>
    </row>
    <row r="27" spans="1:3" ht="30" customHeight="1" x14ac:dyDescent="0.2">
      <c r="A27" s="86" t="s">
        <v>111</v>
      </c>
      <c r="B27" s="74" t="s">
        <v>109</v>
      </c>
      <c r="C27" s="22">
        <v>2548</v>
      </c>
    </row>
    <row r="28" spans="1:3" ht="30" customHeight="1" x14ac:dyDescent="0.2">
      <c r="A28" s="87" t="s">
        <v>15</v>
      </c>
      <c r="B28" s="11" t="s">
        <v>82</v>
      </c>
      <c r="C28" s="22">
        <v>0</v>
      </c>
    </row>
    <row r="29" spans="1:3" ht="30" customHeight="1" x14ac:dyDescent="0.2">
      <c r="A29" s="87" t="s">
        <v>79</v>
      </c>
      <c r="B29" s="15" t="s">
        <v>112</v>
      </c>
      <c r="C29" s="22">
        <v>147340</v>
      </c>
    </row>
    <row r="30" spans="1:3" ht="30" customHeight="1" x14ac:dyDescent="0.2">
      <c r="A30" s="86" t="s">
        <v>113</v>
      </c>
      <c r="B30" s="74" t="s">
        <v>122</v>
      </c>
      <c r="C30" s="22">
        <v>0</v>
      </c>
    </row>
    <row r="31" spans="1:3" ht="30" customHeight="1" x14ac:dyDescent="0.2">
      <c r="A31" s="87" t="s">
        <v>80</v>
      </c>
      <c r="B31" s="12" t="s">
        <v>83</v>
      </c>
      <c r="C31" s="22">
        <v>367046</v>
      </c>
    </row>
    <row r="32" spans="1:3" ht="30" customHeight="1" x14ac:dyDescent="0.2">
      <c r="A32" s="87" t="s">
        <v>81</v>
      </c>
      <c r="B32" s="15" t="s">
        <v>121</v>
      </c>
      <c r="C32" s="22">
        <v>17820</v>
      </c>
    </row>
    <row r="33" spans="1:3" ht="30" customHeight="1" x14ac:dyDescent="0.2">
      <c r="A33" s="87" t="s">
        <v>124</v>
      </c>
      <c r="B33" s="12" t="s">
        <v>125</v>
      </c>
      <c r="C33" s="22">
        <v>0</v>
      </c>
    </row>
    <row r="34" spans="1:3" s="5" customFormat="1" ht="30" customHeight="1" x14ac:dyDescent="0.2">
      <c r="A34" s="82" t="s">
        <v>56</v>
      </c>
      <c r="B34" s="13" t="s">
        <v>57</v>
      </c>
      <c r="C34" s="22">
        <v>0</v>
      </c>
    </row>
    <row r="35" spans="1:3" s="5" customFormat="1" ht="30" customHeight="1" x14ac:dyDescent="0.2">
      <c r="A35" s="82" t="s">
        <v>55</v>
      </c>
      <c r="B35" s="13" t="s">
        <v>58</v>
      </c>
      <c r="C35" s="24">
        <v>231496</v>
      </c>
    </row>
    <row r="36" spans="1:3" s="5" customFormat="1" ht="30" customHeight="1" x14ac:dyDescent="0.2">
      <c r="A36" s="82" t="s">
        <v>114</v>
      </c>
      <c r="B36" s="13" t="s">
        <v>198</v>
      </c>
      <c r="C36" s="24">
        <f>C11+C13+C24+C30</f>
        <v>1672084</v>
      </c>
    </row>
    <row r="37" spans="1:3" s="3" customFormat="1" ht="30" customHeight="1" x14ac:dyDescent="0.2">
      <c r="A37" s="88" t="s">
        <v>127</v>
      </c>
      <c r="B37" s="17" t="s">
        <v>201</v>
      </c>
      <c r="C37" s="10">
        <f>C38+C39+C40+C48+C50+C56+C57+C55</f>
        <v>69881</v>
      </c>
    </row>
    <row r="38" spans="1:3" ht="30" customHeight="1" x14ac:dyDescent="0.2">
      <c r="A38" s="87" t="s">
        <v>16</v>
      </c>
      <c r="B38" s="15" t="s">
        <v>17</v>
      </c>
      <c r="C38" s="22">
        <v>2026</v>
      </c>
    </row>
    <row r="39" spans="1:3" ht="30" customHeight="1" x14ac:dyDescent="0.2">
      <c r="A39" s="87" t="s">
        <v>18</v>
      </c>
      <c r="B39" s="15" t="s">
        <v>19</v>
      </c>
      <c r="C39" s="22">
        <v>12156</v>
      </c>
    </row>
    <row r="40" spans="1:3" ht="30" customHeight="1" x14ac:dyDescent="0.2">
      <c r="A40" s="87" t="s">
        <v>20</v>
      </c>
      <c r="B40" s="16" t="s">
        <v>190</v>
      </c>
      <c r="C40" s="22">
        <v>233</v>
      </c>
    </row>
    <row r="41" spans="1:3" ht="30" customHeight="1" x14ac:dyDescent="0.2">
      <c r="A41" s="87" t="s">
        <v>37</v>
      </c>
      <c r="B41" s="72" t="s">
        <v>30</v>
      </c>
      <c r="C41" s="22">
        <v>20</v>
      </c>
    </row>
    <row r="42" spans="1:3" ht="30" customHeight="1" x14ac:dyDescent="0.2">
      <c r="A42" s="87" t="s">
        <v>38</v>
      </c>
      <c r="B42" s="73" t="s">
        <v>31</v>
      </c>
      <c r="C42" s="22">
        <v>20</v>
      </c>
    </row>
    <row r="43" spans="1:3" ht="30" customHeight="1" x14ac:dyDescent="0.2">
      <c r="A43" s="87" t="s">
        <v>39</v>
      </c>
      <c r="B43" s="72" t="s">
        <v>32</v>
      </c>
      <c r="C43" s="22">
        <v>12</v>
      </c>
    </row>
    <row r="44" spans="1:3" ht="30" customHeight="1" x14ac:dyDescent="0.2">
      <c r="A44" s="87" t="s">
        <v>40</v>
      </c>
      <c r="B44" s="72" t="s">
        <v>33</v>
      </c>
      <c r="C44" s="22">
        <v>0</v>
      </c>
    </row>
    <row r="45" spans="1:3" ht="30" customHeight="1" x14ac:dyDescent="0.2">
      <c r="A45" s="87" t="s">
        <v>41</v>
      </c>
      <c r="B45" s="72" t="s">
        <v>34</v>
      </c>
      <c r="C45" s="22">
        <v>0</v>
      </c>
    </row>
    <row r="46" spans="1:3" ht="30" customHeight="1" x14ac:dyDescent="0.2">
      <c r="A46" s="87" t="s">
        <v>42</v>
      </c>
      <c r="B46" s="72" t="s">
        <v>35</v>
      </c>
      <c r="C46" s="22">
        <v>198</v>
      </c>
    </row>
    <row r="47" spans="1:3" ht="30" customHeight="1" x14ac:dyDescent="0.2">
      <c r="A47" s="87" t="s">
        <v>43</v>
      </c>
      <c r="B47" s="72" t="s">
        <v>36</v>
      </c>
      <c r="C47" s="22">
        <v>3</v>
      </c>
    </row>
    <row r="48" spans="1:3" ht="30" customHeight="1" x14ac:dyDescent="0.2">
      <c r="A48" s="87" t="s">
        <v>21</v>
      </c>
      <c r="B48" s="15" t="s">
        <v>115</v>
      </c>
      <c r="C48" s="22">
        <v>43485</v>
      </c>
    </row>
    <row r="49" spans="1:3" ht="30" customHeight="1" x14ac:dyDescent="0.2">
      <c r="A49" s="87" t="s">
        <v>116</v>
      </c>
      <c r="B49" s="72" t="s">
        <v>117</v>
      </c>
      <c r="C49" s="22">
        <v>71</v>
      </c>
    </row>
    <row r="50" spans="1:3" ht="30" customHeight="1" x14ac:dyDescent="0.2">
      <c r="A50" s="87" t="s">
        <v>22</v>
      </c>
      <c r="B50" s="16" t="s">
        <v>191</v>
      </c>
      <c r="C50" s="25">
        <f>C51+C52+C53+C54</f>
        <v>9749</v>
      </c>
    </row>
    <row r="51" spans="1:3" ht="30" customHeight="1" x14ac:dyDescent="0.2">
      <c r="A51" s="87" t="s">
        <v>48</v>
      </c>
      <c r="B51" s="72" t="s">
        <v>44</v>
      </c>
      <c r="C51" s="22">
        <v>7463</v>
      </c>
    </row>
    <row r="52" spans="1:3" ht="30" customHeight="1" x14ac:dyDescent="0.2">
      <c r="A52" s="87" t="s">
        <v>49</v>
      </c>
      <c r="B52" s="72" t="s">
        <v>45</v>
      </c>
      <c r="C52" s="22">
        <v>1065</v>
      </c>
    </row>
    <row r="53" spans="1:3" ht="30" customHeight="1" x14ac:dyDescent="0.2">
      <c r="A53" s="87" t="s">
        <v>50</v>
      </c>
      <c r="B53" s="72" t="s">
        <v>46</v>
      </c>
      <c r="C53" s="22">
        <v>0</v>
      </c>
    </row>
    <row r="54" spans="1:3" ht="30" customHeight="1" x14ac:dyDescent="0.2">
      <c r="A54" s="87" t="s">
        <v>51</v>
      </c>
      <c r="B54" s="72" t="s">
        <v>47</v>
      </c>
      <c r="C54" s="22">
        <v>1221</v>
      </c>
    </row>
    <row r="55" spans="1:3" ht="30" customHeight="1" x14ac:dyDescent="0.2">
      <c r="A55" s="87" t="s">
        <v>23</v>
      </c>
      <c r="B55" s="15" t="s">
        <v>24</v>
      </c>
      <c r="C55" s="22">
        <v>0</v>
      </c>
    </row>
    <row r="56" spans="1:3" ht="30" customHeight="1" x14ac:dyDescent="0.2">
      <c r="A56" s="87" t="s">
        <v>25</v>
      </c>
      <c r="B56" s="15" t="s">
        <v>118</v>
      </c>
      <c r="C56" s="22">
        <v>1837</v>
      </c>
    </row>
    <row r="57" spans="1:3" ht="30" customHeight="1" x14ac:dyDescent="0.2">
      <c r="A57" s="87" t="s">
        <v>26</v>
      </c>
      <c r="B57" s="15" t="s">
        <v>27</v>
      </c>
      <c r="C57" s="22">
        <v>395</v>
      </c>
    </row>
    <row r="58" spans="1:3" s="3" customFormat="1" ht="30" customHeight="1" x14ac:dyDescent="0.2">
      <c r="A58" s="81" t="s">
        <v>159</v>
      </c>
      <c r="B58" s="17" t="s">
        <v>119</v>
      </c>
      <c r="C58" s="23">
        <f>C59+C60+C61+C62</f>
        <v>21960</v>
      </c>
    </row>
    <row r="59" spans="1:3" ht="30" customHeight="1" x14ac:dyDescent="0.2">
      <c r="A59" s="87" t="s">
        <v>75</v>
      </c>
      <c r="B59" s="15" t="s">
        <v>84</v>
      </c>
      <c r="C59" s="22">
        <v>0</v>
      </c>
    </row>
    <row r="60" spans="1:3" ht="30" customHeight="1" x14ac:dyDescent="0.2">
      <c r="A60" s="87" t="s">
        <v>28</v>
      </c>
      <c r="B60" s="15" t="s">
        <v>53</v>
      </c>
      <c r="C60" s="22">
        <v>13828</v>
      </c>
    </row>
    <row r="61" spans="1:3" ht="30" customHeight="1" x14ac:dyDescent="0.2">
      <c r="A61" s="87" t="s">
        <v>29</v>
      </c>
      <c r="B61" s="15" t="s">
        <v>77</v>
      </c>
      <c r="C61" s="22">
        <v>0</v>
      </c>
    </row>
    <row r="62" spans="1:3" ht="30" customHeight="1" x14ac:dyDescent="0.2">
      <c r="A62" s="87" t="s">
        <v>76</v>
      </c>
      <c r="B62" s="15" t="s">
        <v>78</v>
      </c>
      <c r="C62" s="22">
        <v>8132</v>
      </c>
    </row>
    <row r="63" spans="1:3" ht="30" customHeight="1" x14ac:dyDescent="0.2">
      <c r="A63" s="81" t="s">
        <v>165</v>
      </c>
      <c r="B63" s="17" t="s">
        <v>85</v>
      </c>
      <c r="C63" s="23">
        <v>9640</v>
      </c>
    </row>
  </sheetData>
  <sheetProtection formatCells="0" formatColumns="0" formatRows="0" insertColumns="0" insertRows="0" insertHyperlinks="0" deleteColumns="0" deleteRows="0"/>
  <mergeCells count="1">
    <mergeCell ref="A1:B1"/>
  </mergeCells>
  <phoneticPr fontId="7" type="noConversion"/>
  <printOptions horizontalCentered="1"/>
  <pageMargins left="0" right="0" top="0.39370078740157483" bottom="0.59055118110236227" header="0.51181102362204722" footer="0.39370078740157483"/>
  <pageSetup paperSize="9" scale="40" orientation="portrait" r:id="rId1"/>
  <headerFooter alignWithMargins="0">
    <oddFooter>&amp;R&amp;20&amp;P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rgb="FF92D050"/>
    <pageSetUpPr fitToPage="1"/>
  </sheetPr>
  <dimension ref="A1:C63"/>
  <sheetViews>
    <sheetView showGridLines="0" view="pageBreakPreview" zoomScale="55" zoomScaleNormal="60" zoomScaleSheetLayoutView="55" workbookViewId="0">
      <pane xSplit="2" ySplit="6" topLeftCell="C7" activePane="bottomRight" state="frozen"/>
      <selection sqref="A1:C1"/>
      <selection pane="topRight" sqref="A1:C1"/>
      <selection pane="bottomLeft" sqref="A1:C1"/>
      <selection pane="bottomRight" sqref="A1:B1"/>
    </sheetView>
  </sheetViews>
  <sheetFormatPr defaultRowHeight="12.75" x14ac:dyDescent="0.2"/>
  <cols>
    <col min="1" max="1" width="13.7109375" style="2" customWidth="1"/>
    <col min="2" max="2" width="165.7109375" style="2" customWidth="1"/>
    <col min="3" max="3" width="25.7109375" style="2" customWidth="1"/>
    <col min="4" max="16384" width="9.140625" style="2"/>
  </cols>
  <sheetData>
    <row r="1" spans="1:3" s="18" customFormat="1" ht="54.95" customHeight="1" x14ac:dyDescent="0.2">
      <c r="A1" s="97" t="str">
        <f>NFZ!A1:C1</f>
        <v>ROCZNY PLAN FINANSOWY NARODOWEGO FUNDUSZU ZDROWIA NA ROK 2017</v>
      </c>
      <c r="B1" s="97"/>
      <c r="C1" s="31"/>
    </row>
    <row r="2" spans="1:3" s="19" customFormat="1" ht="33" customHeight="1" x14ac:dyDescent="0.2">
      <c r="A2" s="27" t="s">
        <v>66</v>
      </c>
      <c r="B2" s="27"/>
      <c r="C2" s="29"/>
    </row>
    <row r="3" spans="1:3" ht="33" customHeight="1" x14ac:dyDescent="0.2">
      <c r="A3" s="1"/>
      <c r="B3" s="20"/>
      <c r="C3" s="26"/>
    </row>
    <row r="4" spans="1:3" s="6" customFormat="1" ht="78" customHeight="1" x14ac:dyDescent="0.2">
      <c r="A4" s="32" t="s">
        <v>87</v>
      </c>
      <c r="B4" s="33" t="s">
        <v>52</v>
      </c>
      <c r="C4" s="64" t="s">
        <v>205</v>
      </c>
    </row>
    <row r="5" spans="1:3" s="4" customFormat="1" ht="14.25" x14ac:dyDescent="0.2">
      <c r="A5" s="8">
        <v>1</v>
      </c>
      <c r="B5" s="9">
        <v>2</v>
      </c>
      <c r="C5" s="8">
        <v>3</v>
      </c>
    </row>
    <row r="6" spans="1:3" s="3" customFormat="1" ht="30" customHeight="1" x14ac:dyDescent="0.2">
      <c r="A6" s="84" t="s">
        <v>0</v>
      </c>
      <c r="B6" s="14" t="s">
        <v>123</v>
      </c>
      <c r="C6" s="7">
        <f>C7+C8+C9+C14+C15+C16+C17+C18+C19+C20+C21+C22+C23+C24+C28+C29+C31+C32+C33</f>
        <v>1765973</v>
      </c>
    </row>
    <row r="7" spans="1:3" ht="30" customHeight="1" x14ac:dyDescent="0.2">
      <c r="A7" s="85" t="s">
        <v>1</v>
      </c>
      <c r="B7" s="21" t="s">
        <v>88</v>
      </c>
      <c r="C7" s="22">
        <v>239379</v>
      </c>
    </row>
    <row r="8" spans="1:3" ht="30" customHeight="1" x14ac:dyDescent="0.2">
      <c r="A8" s="85" t="s">
        <v>2</v>
      </c>
      <c r="B8" s="21" t="s">
        <v>89</v>
      </c>
      <c r="C8" s="22">
        <v>118495</v>
      </c>
    </row>
    <row r="9" spans="1:3" ht="30" customHeight="1" x14ac:dyDescent="0.2">
      <c r="A9" s="85" t="s">
        <v>3</v>
      </c>
      <c r="B9" s="21" t="s">
        <v>86</v>
      </c>
      <c r="C9" s="22">
        <v>697649</v>
      </c>
    </row>
    <row r="10" spans="1:3" ht="30" customHeight="1" x14ac:dyDescent="0.2">
      <c r="A10" s="86" t="s">
        <v>54</v>
      </c>
      <c r="B10" s="74" t="s">
        <v>99</v>
      </c>
      <c r="C10" s="22">
        <v>48142</v>
      </c>
    </row>
    <row r="11" spans="1:3" ht="30" customHeight="1" x14ac:dyDescent="0.2">
      <c r="A11" s="86" t="s">
        <v>100</v>
      </c>
      <c r="B11" s="75" t="s">
        <v>103</v>
      </c>
      <c r="C11" s="22">
        <v>44038</v>
      </c>
    </row>
    <row r="12" spans="1:3" ht="30" customHeight="1" x14ac:dyDescent="0.2">
      <c r="A12" s="86" t="s">
        <v>101</v>
      </c>
      <c r="B12" s="74" t="s">
        <v>104</v>
      </c>
      <c r="C12" s="22">
        <v>23778</v>
      </c>
    </row>
    <row r="13" spans="1:3" ht="30" customHeight="1" x14ac:dyDescent="0.2">
      <c r="A13" s="86" t="s">
        <v>102</v>
      </c>
      <c r="B13" s="75" t="s">
        <v>105</v>
      </c>
      <c r="C13" s="22">
        <v>11036</v>
      </c>
    </row>
    <row r="14" spans="1:3" ht="30" customHeight="1" x14ac:dyDescent="0.2">
      <c r="A14" s="85" t="s">
        <v>4</v>
      </c>
      <c r="B14" s="21" t="s">
        <v>94</v>
      </c>
      <c r="C14" s="22">
        <v>54597</v>
      </c>
    </row>
    <row r="15" spans="1:3" ht="30" customHeight="1" x14ac:dyDescent="0.2">
      <c r="A15" s="85" t="s">
        <v>5</v>
      </c>
      <c r="B15" s="21" t="s">
        <v>90</v>
      </c>
      <c r="C15" s="22">
        <v>48348</v>
      </c>
    </row>
    <row r="16" spans="1:3" ht="30" customHeight="1" x14ac:dyDescent="0.2">
      <c r="A16" s="85" t="s">
        <v>6</v>
      </c>
      <c r="B16" s="21" t="s">
        <v>96</v>
      </c>
      <c r="C16" s="22">
        <v>51227</v>
      </c>
    </row>
    <row r="17" spans="1:3" ht="30" customHeight="1" x14ac:dyDescent="0.2">
      <c r="A17" s="85" t="s">
        <v>7</v>
      </c>
      <c r="B17" s="21" t="s">
        <v>95</v>
      </c>
      <c r="C17" s="22">
        <v>15909</v>
      </c>
    </row>
    <row r="18" spans="1:3" ht="30" customHeight="1" x14ac:dyDescent="0.2">
      <c r="A18" s="85" t="s">
        <v>8</v>
      </c>
      <c r="B18" s="21" t="s">
        <v>91</v>
      </c>
      <c r="C18" s="22">
        <v>43482</v>
      </c>
    </row>
    <row r="19" spans="1:3" ht="30" customHeight="1" x14ac:dyDescent="0.2">
      <c r="A19" s="85" t="s">
        <v>9</v>
      </c>
      <c r="B19" s="21" t="s">
        <v>92</v>
      </c>
      <c r="C19" s="22">
        <v>12700</v>
      </c>
    </row>
    <row r="20" spans="1:3" ht="30" customHeight="1" x14ac:dyDescent="0.2">
      <c r="A20" s="85" t="s">
        <v>10</v>
      </c>
      <c r="B20" s="21" t="s">
        <v>97</v>
      </c>
      <c r="C20" s="22">
        <v>1299</v>
      </c>
    </row>
    <row r="21" spans="1:3" ht="30" customHeight="1" x14ac:dyDescent="0.2">
      <c r="A21" s="85" t="s">
        <v>11</v>
      </c>
      <c r="B21" s="21" t="s">
        <v>93</v>
      </c>
      <c r="C21" s="22">
        <v>3850</v>
      </c>
    </row>
    <row r="22" spans="1:3" ht="30" customHeight="1" x14ac:dyDescent="0.2">
      <c r="A22" s="85" t="s">
        <v>12</v>
      </c>
      <c r="B22" s="21" t="s">
        <v>120</v>
      </c>
      <c r="C22" s="22">
        <v>36851</v>
      </c>
    </row>
    <row r="23" spans="1:3" ht="30" customHeight="1" x14ac:dyDescent="0.2">
      <c r="A23" s="85" t="s">
        <v>13</v>
      </c>
      <c r="B23" s="21" t="s">
        <v>106</v>
      </c>
      <c r="C23" s="22">
        <v>25375</v>
      </c>
    </row>
    <row r="24" spans="1:3" ht="30" customHeight="1" x14ac:dyDescent="0.2">
      <c r="A24" s="86" t="s">
        <v>14</v>
      </c>
      <c r="B24" s="21" t="s">
        <v>188</v>
      </c>
      <c r="C24" s="22">
        <f>C25+C26+C27</f>
        <v>192198</v>
      </c>
    </row>
    <row r="25" spans="1:3" ht="45" customHeight="1" x14ac:dyDescent="0.2">
      <c r="A25" s="85" t="s">
        <v>98</v>
      </c>
      <c r="B25" s="74" t="s">
        <v>108</v>
      </c>
      <c r="C25" s="22">
        <v>191488</v>
      </c>
    </row>
    <row r="26" spans="1:3" ht="30" customHeight="1" x14ac:dyDescent="0.2">
      <c r="A26" s="86" t="s">
        <v>107</v>
      </c>
      <c r="B26" s="74" t="s">
        <v>110</v>
      </c>
      <c r="C26" s="22">
        <v>600</v>
      </c>
    </row>
    <row r="27" spans="1:3" ht="30" customHeight="1" x14ac:dyDescent="0.2">
      <c r="A27" s="86" t="s">
        <v>111</v>
      </c>
      <c r="B27" s="74" t="s">
        <v>109</v>
      </c>
      <c r="C27" s="22">
        <v>110</v>
      </c>
    </row>
    <row r="28" spans="1:3" ht="30" customHeight="1" x14ac:dyDescent="0.2">
      <c r="A28" s="87" t="s">
        <v>15</v>
      </c>
      <c r="B28" s="11" t="s">
        <v>82</v>
      </c>
      <c r="C28" s="22">
        <v>0</v>
      </c>
    </row>
    <row r="29" spans="1:3" ht="30" customHeight="1" x14ac:dyDescent="0.2">
      <c r="A29" s="87" t="s">
        <v>79</v>
      </c>
      <c r="B29" s="15" t="s">
        <v>112</v>
      </c>
      <c r="C29" s="22">
        <v>31712</v>
      </c>
    </row>
    <row r="30" spans="1:3" ht="30" customHeight="1" x14ac:dyDescent="0.2">
      <c r="A30" s="86" t="s">
        <v>113</v>
      </c>
      <c r="B30" s="74" t="s">
        <v>122</v>
      </c>
      <c r="C30" s="22">
        <v>0</v>
      </c>
    </row>
    <row r="31" spans="1:3" ht="30" customHeight="1" x14ac:dyDescent="0.2">
      <c r="A31" s="87" t="s">
        <v>80</v>
      </c>
      <c r="B31" s="12" t="s">
        <v>83</v>
      </c>
      <c r="C31" s="22">
        <v>191902</v>
      </c>
    </row>
    <row r="32" spans="1:3" ht="30" customHeight="1" x14ac:dyDescent="0.2">
      <c r="A32" s="87" t="s">
        <v>81</v>
      </c>
      <c r="B32" s="15" t="s">
        <v>121</v>
      </c>
      <c r="C32" s="22">
        <v>1000</v>
      </c>
    </row>
    <row r="33" spans="1:3" ht="30" customHeight="1" x14ac:dyDescent="0.2">
      <c r="A33" s="87" t="s">
        <v>124</v>
      </c>
      <c r="B33" s="12" t="s">
        <v>125</v>
      </c>
      <c r="C33" s="22">
        <v>0</v>
      </c>
    </row>
    <row r="34" spans="1:3" s="5" customFormat="1" ht="30" customHeight="1" x14ac:dyDescent="0.2">
      <c r="A34" s="82" t="s">
        <v>56</v>
      </c>
      <c r="B34" s="13" t="s">
        <v>57</v>
      </c>
      <c r="C34" s="22">
        <v>0</v>
      </c>
    </row>
    <row r="35" spans="1:3" s="5" customFormat="1" ht="30" customHeight="1" x14ac:dyDescent="0.2">
      <c r="A35" s="82" t="s">
        <v>55</v>
      </c>
      <c r="B35" s="13" t="s">
        <v>58</v>
      </c>
      <c r="C35" s="24">
        <v>52678</v>
      </c>
    </row>
    <row r="36" spans="1:3" s="5" customFormat="1" ht="30" customHeight="1" x14ac:dyDescent="0.2">
      <c r="A36" s="82" t="s">
        <v>114</v>
      </c>
      <c r="B36" s="13" t="s">
        <v>198</v>
      </c>
      <c r="C36" s="24">
        <f>C11+C13+C24+C30</f>
        <v>247272</v>
      </c>
    </row>
    <row r="37" spans="1:3" s="3" customFormat="1" ht="30" customHeight="1" x14ac:dyDescent="0.2">
      <c r="A37" s="88" t="s">
        <v>127</v>
      </c>
      <c r="B37" s="17" t="s">
        <v>201</v>
      </c>
      <c r="C37" s="10">
        <f>C38+C39+C40+C48+C50+C56+C57+C55</f>
        <v>16020</v>
      </c>
    </row>
    <row r="38" spans="1:3" ht="30" customHeight="1" x14ac:dyDescent="0.2">
      <c r="A38" s="87" t="s">
        <v>16</v>
      </c>
      <c r="B38" s="15" t="s">
        <v>17</v>
      </c>
      <c r="C38" s="22">
        <v>826</v>
      </c>
    </row>
    <row r="39" spans="1:3" ht="30" customHeight="1" x14ac:dyDescent="0.2">
      <c r="A39" s="87" t="s">
        <v>18</v>
      </c>
      <c r="B39" s="15" t="s">
        <v>19</v>
      </c>
      <c r="C39" s="22">
        <v>2155</v>
      </c>
    </row>
    <row r="40" spans="1:3" ht="30" customHeight="1" x14ac:dyDescent="0.2">
      <c r="A40" s="87" t="s">
        <v>20</v>
      </c>
      <c r="B40" s="16" t="s">
        <v>190</v>
      </c>
      <c r="C40" s="22">
        <v>166</v>
      </c>
    </row>
    <row r="41" spans="1:3" ht="30" customHeight="1" x14ac:dyDescent="0.2">
      <c r="A41" s="87" t="s">
        <v>37</v>
      </c>
      <c r="B41" s="72" t="s">
        <v>30</v>
      </c>
      <c r="C41" s="22">
        <v>0</v>
      </c>
    </row>
    <row r="42" spans="1:3" ht="30" customHeight="1" x14ac:dyDescent="0.2">
      <c r="A42" s="87" t="s">
        <v>38</v>
      </c>
      <c r="B42" s="73" t="s">
        <v>31</v>
      </c>
      <c r="C42" s="22">
        <v>0</v>
      </c>
    </row>
    <row r="43" spans="1:3" ht="30" customHeight="1" x14ac:dyDescent="0.2">
      <c r="A43" s="87" t="s">
        <v>39</v>
      </c>
      <c r="B43" s="72" t="s">
        <v>32</v>
      </c>
      <c r="C43" s="22">
        <v>8</v>
      </c>
    </row>
    <row r="44" spans="1:3" ht="30" customHeight="1" x14ac:dyDescent="0.2">
      <c r="A44" s="87" t="s">
        <v>40</v>
      </c>
      <c r="B44" s="72" t="s">
        <v>33</v>
      </c>
      <c r="C44" s="22">
        <v>0</v>
      </c>
    </row>
    <row r="45" spans="1:3" ht="30" customHeight="1" x14ac:dyDescent="0.2">
      <c r="A45" s="87" t="s">
        <v>41</v>
      </c>
      <c r="B45" s="72" t="s">
        <v>34</v>
      </c>
      <c r="C45" s="22">
        <v>0</v>
      </c>
    </row>
    <row r="46" spans="1:3" ht="30" customHeight="1" x14ac:dyDescent="0.2">
      <c r="A46" s="87" t="s">
        <v>42</v>
      </c>
      <c r="B46" s="72" t="s">
        <v>35</v>
      </c>
      <c r="C46" s="22">
        <v>152</v>
      </c>
    </row>
    <row r="47" spans="1:3" ht="30" customHeight="1" x14ac:dyDescent="0.2">
      <c r="A47" s="87" t="s">
        <v>43</v>
      </c>
      <c r="B47" s="72" t="s">
        <v>36</v>
      </c>
      <c r="C47" s="22">
        <v>6</v>
      </c>
    </row>
    <row r="48" spans="1:3" ht="30" customHeight="1" x14ac:dyDescent="0.2">
      <c r="A48" s="87" t="s">
        <v>21</v>
      </c>
      <c r="B48" s="15" t="s">
        <v>115</v>
      </c>
      <c r="C48" s="22">
        <v>9284</v>
      </c>
    </row>
    <row r="49" spans="1:3" ht="30" customHeight="1" x14ac:dyDescent="0.2">
      <c r="A49" s="87" t="s">
        <v>116</v>
      </c>
      <c r="B49" s="72" t="s">
        <v>117</v>
      </c>
      <c r="C49" s="22">
        <v>31</v>
      </c>
    </row>
    <row r="50" spans="1:3" ht="30" customHeight="1" x14ac:dyDescent="0.2">
      <c r="A50" s="87" t="s">
        <v>22</v>
      </c>
      <c r="B50" s="16" t="s">
        <v>191</v>
      </c>
      <c r="C50" s="25">
        <f>C51+C52+C53+C54</f>
        <v>2085</v>
      </c>
    </row>
    <row r="51" spans="1:3" ht="30" customHeight="1" x14ac:dyDescent="0.2">
      <c r="A51" s="87" t="s">
        <v>48</v>
      </c>
      <c r="B51" s="72" t="s">
        <v>44</v>
      </c>
      <c r="C51" s="22">
        <v>1592</v>
      </c>
    </row>
    <row r="52" spans="1:3" ht="30" customHeight="1" x14ac:dyDescent="0.2">
      <c r="A52" s="87" t="s">
        <v>49</v>
      </c>
      <c r="B52" s="72" t="s">
        <v>45</v>
      </c>
      <c r="C52" s="22">
        <v>227</v>
      </c>
    </row>
    <row r="53" spans="1:3" ht="30" customHeight="1" x14ac:dyDescent="0.2">
      <c r="A53" s="87" t="s">
        <v>50</v>
      </c>
      <c r="B53" s="72" t="s">
        <v>46</v>
      </c>
      <c r="C53" s="22">
        <v>0</v>
      </c>
    </row>
    <row r="54" spans="1:3" ht="30" customHeight="1" x14ac:dyDescent="0.2">
      <c r="A54" s="87" t="s">
        <v>51</v>
      </c>
      <c r="B54" s="72" t="s">
        <v>47</v>
      </c>
      <c r="C54" s="22">
        <v>266</v>
      </c>
    </row>
    <row r="55" spans="1:3" ht="30" customHeight="1" x14ac:dyDescent="0.2">
      <c r="A55" s="87" t="s">
        <v>23</v>
      </c>
      <c r="B55" s="15" t="s">
        <v>24</v>
      </c>
      <c r="C55" s="22">
        <v>0</v>
      </c>
    </row>
    <row r="56" spans="1:3" ht="30" customHeight="1" x14ac:dyDescent="0.2">
      <c r="A56" s="87" t="s">
        <v>25</v>
      </c>
      <c r="B56" s="15" t="s">
        <v>118</v>
      </c>
      <c r="C56" s="22">
        <v>1319</v>
      </c>
    </row>
    <row r="57" spans="1:3" ht="30" customHeight="1" x14ac:dyDescent="0.2">
      <c r="A57" s="87" t="s">
        <v>26</v>
      </c>
      <c r="B57" s="15" t="s">
        <v>27</v>
      </c>
      <c r="C57" s="22">
        <v>185</v>
      </c>
    </row>
    <row r="58" spans="1:3" s="3" customFormat="1" ht="30" customHeight="1" x14ac:dyDescent="0.2">
      <c r="A58" s="81" t="s">
        <v>159</v>
      </c>
      <c r="B58" s="17" t="s">
        <v>119</v>
      </c>
      <c r="C58" s="23">
        <f>C59+C60+C61+C62</f>
        <v>7720</v>
      </c>
    </row>
    <row r="59" spans="1:3" ht="30" customHeight="1" x14ac:dyDescent="0.2">
      <c r="A59" s="87" t="s">
        <v>75</v>
      </c>
      <c r="B59" s="15" t="s">
        <v>84</v>
      </c>
      <c r="C59" s="22">
        <v>0</v>
      </c>
    </row>
    <row r="60" spans="1:3" ht="30" customHeight="1" x14ac:dyDescent="0.2">
      <c r="A60" s="87" t="s">
        <v>28</v>
      </c>
      <c r="B60" s="15" t="s">
        <v>53</v>
      </c>
      <c r="C60" s="22">
        <v>5700</v>
      </c>
    </row>
    <row r="61" spans="1:3" ht="30" customHeight="1" x14ac:dyDescent="0.2">
      <c r="A61" s="87" t="s">
        <v>29</v>
      </c>
      <c r="B61" s="15" t="s">
        <v>77</v>
      </c>
      <c r="C61" s="22">
        <v>0</v>
      </c>
    </row>
    <row r="62" spans="1:3" ht="30" customHeight="1" x14ac:dyDescent="0.2">
      <c r="A62" s="87" t="s">
        <v>76</v>
      </c>
      <c r="B62" s="15" t="s">
        <v>78</v>
      </c>
      <c r="C62" s="22">
        <v>2020</v>
      </c>
    </row>
    <row r="63" spans="1:3" ht="30" customHeight="1" x14ac:dyDescent="0.2">
      <c r="A63" s="81" t="s">
        <v>165</v>
      </c>
      <c r="B63" s="17" t="s">
        <v>85</v>
      </c>
      <c r="C63" s="23">
        <v>1238</v>
      </c>
    </row>
  </sheetData>
  <sheetProtection formatCells="0" formatColumns="0" formatRows="0" insertColumns="0" insertRows="0" insertHyperlinks="0" deleteColumns="0" deleteRows="0"/>
  <mergeCells count="1">
    <mergeCell ref="A1:B1"/>
  </mergeCells>
  <phoneticPr fontId="7" type="noConversion"/>
  <printOptions horizontalCentered="1"/>
  <pageMargins left="0" right="0" top="0.39370078740157483" bottom="0.59055118110236227" header="0.51181102362204722" footer="0.39370078740157483"/>
  <pageSetup paperSize="9" scale="40" orientation="portrait" r:id="rId1"/>
  <headerFooter alignWithMargins="0">
    <oddFooter>&amp;R&amp;20&amp;P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rgb="FF92D050"/>
    <pageSetUpPr fitToPage="1"/>
  </sheetPr>
  <dimension ref="A1:C63"/>
  <sheetViews>
    <sheetView showGridLines="0" view="pageBreakPreview" zoomScale="55" zoomScaleNormal="70" zoomScaleSheetLayoutView="55" workbookViewId="0">
      <pane xSplit="2" ySplit="6" topLeftCell="C7" activePane="bottomRight" state="frozen"/>
      <selection sqref="A1:C1"/>
      <selection pane="topRight" sqref="A1:C1"/>
      <selection pane="bottomLeft" sqref="A1:C1"/>
      <selection pane="bottomRight" sqref="A1:B1"/>
    </sheetView>
  </sheetViews>
  <sheetFormatPr defaultRowHeight="12.75" x14ac:dyDescent="0.2"/>
  <cols>
    <col min="1" max="1" width="13.7109375" style="2" customWidth="1"/>
    <col min="2" max="2" width="165.7109375" style="2" customWidth="1"/>
    <col min="3" max="3" width="25.7109375" style="2" customWidth="1"/>
    <col min="4" max="16384" width="9.140625" style="2"/>
  </cols>
  <sheetData>
    <row r="1" spans="1:3" s="18" customFormat="1" ht="54.95" customHeight="1" x14ac:dyDescent="0.2">
      <c r="A1" s="97" t="str">
        <f>NFZ!A1:C1</f>
        <v>ROCZNY PLAN FINANSOWY NARODOWEGO FUNDUSZU ZDROWIA NA ROK 2017</v>
      </c>
      <c r="B1" s="97"/>
      <c r="C1" s="31"/>
    </row>
    <row r="2" spans="1:3" s="19" customFormat="1" ht="33" customHeight="1" x14ac:dyDescent="0.2">
      <c r="A2" s="27" t="s">
        <v>67</v>
      </c>
      <c r="B2" s="27"/>
      <c r="C2" s="29"/>
    </row>
    <row r="3" spans="1:3" ht="33" customHeight="1" x14ac:dyDescent="0.2">
      <c r="A3" s="1"/>
      <c r="B3" s="20"/>
      <c r="C3" s="26"/>
    </row>
    <row r="4" spans="1:3" s="6" customFormat="1" ht="78" customHeight="1" x14ac:dyDescent="0.2">
      <c r="A4" s="32" t="s">
        <v>87</v>
      </c>
      <c r="B4" s="33" t="s">
        <v>52</v>
      </c>
      <c r="C4" s="64" t="s">
        <v>205</v>
      </c>
    </row>
    <row r="5" spans="1:3" s="4" customFormat="1" ht="14.25" x14ac:dyDescent="0.2">
      <c r="A5" s="8">
        <v>1</v>
      </c>
      <c r="B5" s="9">
        <v>2</v>
      </c>
      <c r="C5" s="8">
        <v>3</v>
      </c>
    </row>
    <row r="6" spans="1:3" s="3" customFormat="1" ht="30" customHeight="1" x14ac:dyDescent="0.2">
      <c r="A6" s="84" t="s">
        <v>0</v>
      </c>
      <c r="B6" s="14" t="s">
        <v>123</v>
      </c>
      <c r="C6" s="7">
        <f>C7+C8+C9+C14+C15+C16+C17+C18+C19+C20+C21+C22+C23+C24+C28+C29+C31+C32+C33</f>
        <v>3852850</v>
      </c>
    </row>
    <row r="7" spans="1:3" ht="30" customHeight="1" x14ac:dyDescent="0.2">
      <c r="A7" s="85" t="s">
        <v>1</v>
      </c>
      <c r="B7" s="21" t="s">
        <v>88</v>
      </c>
      <c r="C7" s="22">
        <v>529361</v>
      </c>
    </row>
    <row r="8" spans="1:3" ht="30" customHeight="1" x14ac:dyDescent="0.2">
      <c r="A8" s="85" t="s">
        <v>2</v>
      </c>
      <c r="B8" s="21" t="s">
        <v>89</v>
      </c>
      <c r="C8" s="22">
        <v>282971</v>
      </c>
    </row>
    <row r="9" spans="1:3" ht="30" customHeight="1" x14ac:dyDescent="0.2">
      <c r="A9" s="85" t="s">
        <v>3</v>
      </c>
      <c r="B9" s="21" t="s">
        <v>86</v>
      </c>
      <c r="C9" s="22">
        <v>1588616</v>
      </c>
    </row>
    <row r="10" spans="1:3" ht="30" customHeight="1" x14ac:dyDescent="0.2">
      <c r="A10" s="86" t="s">
        <v>54</v>
      </c>
      <c r="B10" s="74" t="s">
        <v>99</v>
      </c>
      <c r="C10" s="22">
        <v>139034</v>
      </c>
    </row>
    <row r="11" spans="1:3" ht="30" customHeight="1" x14ac:dyDescent="0.2">
      <c r="A11" s="86" t="s">
        <v>100</v>
      </c>
      <c r="B11" s="75" t="s">
        <v>103</v>
      </c>
      <c r="C11" s="22">
        <v>129687</v>
      </c>
    </row>
    <row r="12" spans="1:3" ht="30" customHeight="1" x14ac:dyDescent="0.2">
      <c r="A12" s="86" t="s">
        <v>101</v>
      </c>
      <c r="B12" s="74" t="s">
        <v>104</v>
      </c>
      <c r="C12" s="22">
        <v>56688</v>
      </c>
    </row>
    <row r="13" spans="1:3" ht="30" customHeight="1" x14ac:dyDescent="0.2">
      <c r="A13" s="86" t="s">
        <v>102</v>
      </c>
      <c r="B13" s="75" t="s">
        <v>105</v>
      </c>
      <c r="C13" s="22">
        <v>26780</v>
      </c>
    </row>
    <row r="14" spans="1:3" ht="30" customHeight="1" x14ac:dyDescent="0.2">
      <c r="A14" s="85" t="s">
        <v>4</v>
      </c>
      <c r="B14" s="21" t="s">
        <v>94</v>
      </c>
      <c r="C14" s="22">
        <v>113650</v>
      </c>
    </row>
    <row r="15" spans="1:3" ht="30" customHeight="1" x14ac:dyDescent="0.2">
      <c r="A15" s="85" t="s">
        <v>5</v>
      </c>
      <c r="B15" s="21" t="s">
        <v>90</v>
      </c>
      <c r="C15" s="22">
        <v>140212</v>
      </c>
    </row>
    <row r="16" spans="1:3" ht="30" customHeight="1" x14ac:dyDescent="0.2">
      <c r="A16" s="85" t="s">
        <v>6</v>
      </c>
      <c r="B16" s="21" t="s">
        <v>96</v>
      </c>
      <c r="C16" s="22">
        <v>106079</v>
      </c>
    </row>
    <row r="17" spans="1:3" ht="30" customHeight="1" x14ac:dyDescent="0.2">
      <c r="A17" s="85" t="s">
        <v>7</v>
      </c>
      <c r="B17" s="21" t="s">
        <v>95</v>
      </c>
      <c r="C17" s="22">
        <v>39016</v>
      </c>
    </row>
    <row r="18" spans="1:3" ht="30" customHeight="1" x14ac:dyDescent="0.2">
      <c r="A18" s="85" t="s">
        <v>8</v>
      </c>
      <c r="B18" s="21" t="s">
        <v>91</v>
      </c>
      <c r="C18" s="22">
        <v>101701</v>
      </c>
    </row>
    <row r="19" spans="1:3" ht="30" customHeight="1" x14ac:dyDescent="0.2">
      <c r="A19" s="85" t="s">
        <v>9</v>
      </c>
      <c r="B19" s="21" t="s">
        <v>92</v>
      </c>
      <c r="C19" s="22">
        <v>34670</v>
      </c>
    </row>
    <row r="20" spans="1:3" ht="30" customHeight="1" x14ac:dyDescent="0.2">
      <c r="A20" s="85" t="s">
        <v>10</v>
      </c>
      <c r="B20" s="21" t="s">
        <v>97</v>
      </c>
      <c r="C20" s="22">
        <v>3186</v>
      </c>
    </row>
    <row r="21" spans="1:3" ht="30" customHeight="1" x14ac:dyDescent="0.2">
      <c r="A21" s="85" t="s">
        <v>11</v>
      </c>
      <c r="B21" s="21" t="s">
        <v>93</v>
      </c>
      <c r="C21" s="22">
        <v>7783</v>
      </c>
    </row>
    <row r="22" spans="1:3" ht="30" customHeight="1" x14ac:dyDescent="0.2">
      <c r="A22" s="85" t="s">
        <v>12</v>
      </c>
      <c r="B22" s="21" t="s">
        <v>120</v>
      </c>
      <c r="C22" s="22">
        <v>96221</v>
      </c>
    </row>
    <row r="23" spans="1:3" ht="30" customHeight="1" x14ac:dyDescent="0.2">
      <c r="A23" s="85" t="s">
        <v>13</v>
      </c>
      <c r="B23" s="21" t="s">
        <v>106</v>
      </c>
      <c r="C23" s="22">
        <v>48447</v>
      </c>
    </row>
    <row r="24" spans="1:3" ht="30" customHeight="1" x14ac:dyDescent="0.2">
      <c r="A24" s="86" t="s">
        <v>14</v>
      </c>
      <c r="B24" s="21" t="s">
        <v>188</v>
      </c>
      <c r="C24" s="22">
        <f>C25+C26+C27</f>
        <v>379259</v>
      </c>
    </row>
    <row r="25" spans="1:3" ht="45" customHeight="1" x14ac:dyDescent="0.2">
      <c r="A25" s="85" t="s">
        <v>98</v>
      </c>
      <c r="B25" s="74" t="s">
        <v>108</v>
      </c>
      <c r="C25" s="22">
        <v>375759</v>
      </c>
    </row>
    <row r="26" spans="1:3" ht="30" customHeight="1" x14ac:dyDescent="0.2">
      <c r="A26" s="86" t="s">
        <v>107</v>
      </c>
      <c r="B26" s="74" t="s">
        <v>110</v>
      </c>
      <c r="C26" s="22">
        <v>2500</v>
      </c>
    </row>
    <row r="27" spans="1:3" ht="30" customHeight="1" x14ac:dyDescent="0.2">
      <c r="A27" s="86" t="s">
        <v>111</v>
      </c>
      <c r="B27" s="74" t="s">
        <v>109</v>
      </c>
      <c r="C27" s="22">
        <v>1000</v>
      </c>
    </row>
    <row r="28" spans="1:3" ht="30" customHeight="1" x14ac:dyDescent="0.2">
      <c r="A28" s="87" t="s">
        <v>15</v>
      </c>
      <c r="B28" s="11" t="s">
        <v>82</v>
      </c>
      <c r="C28" s="22">
        <v>0</v>
      </c>
    </row>
    <row r="29" spans="1:3" ht="30" customHeight="1" x14ac:dyDescent="0.2">
      <c r="A29" s="87" t="s">
        <v>79</v>
      </c>
      <c r="B29" s="15" t="s">
        <v>112</v>
      </c>
      <c r="C29" s="22">
        <v>77306</v>
      </c>
    </row>
    <row r="30" spans="1:3" ht="30" customHeight="1" x14ac:dyDescent="0.2">
      <c r="A30" s="86" t="s">
        <v>113</v>
      </c>
      <c r="B30" s="74" t="s">
        <v>122</v>
      </c>
      <c r="C30" s="22">
        <v>0</v>
      </c>
    </row>
    <row r="31" spans="1:3" ht="30" customHeight="1" x14ac:dyDescent="0.2">
      <c r="A31" s="87" t="s">
        <v>80</v>
      </c>
      <c r="B31" s="12" t="s">
        <v>83</v>
      </c>
      <c r="C31" s="22">
        <v>292537</v>
      </c>
    </row>
    <row r="32" spans="1:3" ht="30" customHeight="1" x14ac:dyDescent="0.2">
      <c r="A32" s="87" t="s">
        <v>81</v>
      </c>
      <c r="B32" s="15" t="s">
        <v>121</v>
      </c>
      <c r="C32" s="22">
        <v>11835</v>
      </c>
    </row>
    <row r="33" spans="1:3" ht="30" customHeight="1" x14ac:dyDescent="0.2">
      <c r="A33" s="87" t="s">
        <v>124</v>
      </c>
      <c r="B33" s="12" t="s">
        <v>125</v>
      </c>
      <c r="C33" s="22">
        <v>0</v>
      </c>
    </row>
    <row r="34" spans="1:3" s="5" customFormat="1" ht="30" customHeight="1" x14ac:dyDescent="0.2">
      <c r="A34" s="82" t="s">
        <v>56</v>
      </c>
      <c r="B34" s="13" t="s">
        <v>57</v>
      </c>
      <c r="C34" s="22">
        <v>0</v>
      </c>
    </row>
    <row r="35" spans="1:3" s="5" customFormat="1" ht="30" customHeight="1" x14ac:dyDescent="0.2">
      <c r="A35" s="82" t="s">
        <v>55</v>
      </c>
      <c r="B35" s="13" t="s">
        <v>58</v>
      </c>
      <c r="C35" s="24">
        <v>108034</v>
      </c>
    </row>
    <row r="36" spans="1:3" s="5" customFormat="1" ht="30" customHeight="1" x14ac:dyDescent="0.2">
      <c r="A36" s="82" t="s">
        <v>114</v>
      </c>
      <c r="B36" s="13" t="s">
        <v>198</v>
      </c>
      <c r="C36" s="24">
        <f>C11+C13+C24+C30</f>
        <v>535726</v>
      </c>
    </row>
    <row r="37" spans="1:3" s="3" customFormat="1" ht="30" customHeight="1" x14ac:dyDescent="0.2">
      <c r="A37" s="88" t="s">
        <v>127</v>
      </c>
      <c r="B37" s="17" t="s">
        <v>201</v>
      </c>
      <c r="C37" s="10">
        <f>C38+C39+C40+C48+C50+C56+C57+C55</f>
        <v>25899</v>
      </c>
    </row>
    <row r="38" spans="1:3" ht="30" customHeight="1" x14ac:dyDescent="0.2">
      <c r="A38" s="87" t="s">
        <v>16</v>
      </c>
      <c r="B38" s="15" t="s">
        <v>17</v>
      </c>
      <c r="C38" s="22">
        <v>1350</v>
      </c>
    </row>
    <row r="39" spans="1:3" ht="30" customHeight="1" x14ac:dyDescent="0.2">
      <c r="A39" s="87" t="s">
        <v>18</v>
      </c>
      <c r="B39" s="15" t="s">
        <v>19</v>
      </c>
      <c r="C39" s="22">
        <v>2816</v>
      </c>
    </row>
    <row r="40" spans="1:3" ht="30" customHeight="1" x14ac:dyDescent="0.2">
      <c r="A40" s="87" t="s">
        <v>20</v>
      </c>
      <c r="B40" s="16" t="s">
        <v>190</v>
      </c>
      <c r="C40" s="22">
        <v>119</v>
      </c>
    </row>
    <row r="41" spans="1:3" ht="30" customHeight="1" x14ac:dyDescent="0.2">
      <c r="A41" s="87" t="s">
        <v>37</v>
      </c>
      <c r="B41" s="72" t="s">
        <v>30</v>
      </c>
      <c r="C41" s="22">
        <v>27</v>
      </c>
    </row>
    <row r="42" spans="1:3" ht="30" customHeight="1" x14ac:dyDescent="0.2">
      <c r="A42" s="87" t="s">
        <v>38</v>
      </c>
      <c r="B42" s="73" t="s">
        <v>31</v>
      </c>
      <c r="C42" s="22">
        <v>27</v>
      </c>
    </row>
    <row r="43" spans="1:3" ht="30" customHeight="1" x14ac:dyDescent="0.2">
      <c r="A43" s="87" t="s">
        <v>39</v>
      </c>
      <c r="B43" s="72" t="s">
        <v>32</v>
      </c>
      <c r="C43" s="22">
        <v>13</v>
      </c>
    </row>
    <row r="44" spans="1:3" ht="30" customHeight="1" x14ac:dyDescent="0.2">
      <c r="A44" s="87" t="s">
        <v>40</v>
      </c>
      <c r="B44" s="72" t="s">
        <v>33</v>
      </c>
      <c r="C44" s="22">
        <v>0</v>
      </c>
    </row>
    <row r="45" spans="1:3" ht="30" customHeight="1" x14ac:dyDescent="0.2">
      <c r="A45" s="87" t="s">
        <v>41</v>
      </c>
      <c r="B45" s="72" t="s">
        <v>34</v>
      </c>
      <c r="C45" s="22">
        <v>0</v>
      </c>
    </row>
    <row r="46" spans="1:3" ht="30" customHeight="1" x14ac:dyDescent="0.2">
      <c r="A46" s="87" t="s">
        <v>42</v>
      </c>
      <c r="B46" s="72" t="s">
        <v>35</v>
      </c>
      <c r="C46" s="22">
        <v>43</v>
      </c>
    </row>
    <row r="47" spans="1:3" ht="30" customHeight="1" x14ac:dyDescent="0.2">
      <c r="A47" s="87" t="s">
        <v>43</v>
      </c>
      <c r="B47" s="72" t="s">
        <v>36</v>
      </c>
      <c r="C47" s="22">
        <v>36</v>
      </c>
    </row>
    <row r="48" spans="1:3" ht="30" customHeight="1" x14ac:dyDescent="0.2">
      <c r="A48" s="87" t="s">
        <v>21</v>
      </c>
      <c r="B48" s="15" t="s">
        <v>115</v>
      </c>
      <c r="C48" s="22">
        <v>14572</v>
      </c>
    </row>
    <row r="49" spans="1:3" ht="30" customHeight="1" x14ac:dyDescent="0.2">
      <c r="A49" s="87" t="s">
        <v>116</v>
      </c>
      <c r="B49" s="72" t="s">
        <v>117</v>
      </c>
      <c r="C49" s="22">
        <v>10</v>
      </c>
    </row>
    <row r="50" spans="1:3" ht="30" customHeight="1" x14ac:dyDescent="0.2">
      <c r="A50" s="87" t="s">
        <v>22</v>
      </c>
      <c r="B50" s="16" t="s">
        <v>191</v>
      </c>
      <c r="C50" s="25">
        <f>C51+C52+C53+C54</f>
        <v>3275</v>
      </c>
    </row>
    <row r="51" spans="1:3" ht="30" customHeight="1" x14ac:dyDescent="0.2">
      <c r="A51" s="87" t="s">
        <v>48</v>
      </c>
      <c r="B51" s="72" t="s">
        <v>44</v>
      </c>
      <c r="C51" s="22">
        <v>2499</v>
      </c>
    </row>
    <row r="52" spans="1:3" ht="30" customHeight="1" x14ac:dyDescent="0.2">
      <c r="A52" s="87" t="s">
        <v>49</v>
      </c>
      <c r="B52" s="72" t="s">
        <v>45</v>
      </c>
      <c r="C52" s="22">
        <v>357</v>
      </c>
    </row>
    <row r="53" spans="1:3" ht="30" customHeight="1" x14ac:dyDescent="0.2">
      <c r="A53" s="87" t="s">
        <v>50</v>
      </c>
      <c r="B53" s="72" t="s">
        <v>46</v>
      </c>
      <c r="C53" s="22">
        <v>0</v>
      </c>
    </row>
    <row r="54" spans="1:3" ht="30" customHeight="1" x14ac:dyDescent="0.2">
      <c r="A54" s="87" t="s">
        <v>51</v>
      </c>
      <c r="B54" s="72" t="s">
        <v>47</v>
      </c>
      <c r="C54" s="22">
        <v>419</v>
      </c>
    </row>
    <row r="55" spans="1:3" ht="30" customHeight="1" x14ac:dyDescent="0.2">
      <c r="A55" s="87" t="s">
        <v>23</v>
      </c>
      <c r="B55" s="15" t="s">
        <v>24</v>
      </c>
      <c r="C55" s="22">
        <v>0</v>
      </c>
    </row>
    <row r="56" spans="1:3" ht="30" customHeight="1" x14ac:dyDescent="0.2">
      <c r="A56" s="87" t="s">
        <v>25</v>
      </c>
      <c r="B56" s="15" t="s">
        <v>118</v>
      </c>
      <c r="C56" s="22">
        <v>3500</v>
      </c>
    </row>
    <row r="57" spans="1:3" ht="30" customHeight="1" x14ac:dyDescent="0.2">
      <c r="A57" s="87" t="s">
        <v>26</v>
      </c>
      <c r="B57" s="15" t="s">
        <v>27</v>
      </c>
      <c r="C57" s="22">
        <v>267</v>
      </c>
    </row>
    <row r="58" spans="1:3" s="3" customFormat="1" ht="30" customHeight="1" x14ac:dyDescent="0.2">
      <c r="A58" s="81" t="s">
        <v>159</v>
      </c>
      <c r="B58" s="17" t="s">
        <v>119</v>
      </c>
      <c r="C58" s="23">
        <f>C59+C60+C61+C62</f>
        <v>4000</v>
      </c>
    </row>
    <row r="59" spans="1:3" ht="30" customHeight="1" x14ac:dyDescent="0.2">
      <c r="A59" s="87" t="s">
        <v>75</v>
      </c>
      <c r="B59" s="15" t="s">
        <v>84</v>
      </c>
      <c r="C59" s="22">
        <v>0</v>
      </c>
    </row>
    <row r="60" spans="1:3" ht="30" customHeight="1" x14ac:dyDescent="0.2">
      <c r="A60" s="87" t="s">
        <v>28</v>
      </c>
      <c r="B60" s="15" t="s">
        <v>53</v>
      </c>
      <c r="C60" s="22">
        <v>3000</v>
      </c>
    </row>
    <row r="61" spans="1:3" ht="30" customHeight="1" x14ac:dyDescent="0.2">
      <c r="A61" s="87" t="s">
        <v>29</v>
      </c>
      <c r="B61" s="15" t="s">
        <v>77</v>
      </c>
      <c r="C61" s="22">
        <v>0</v>
      </c>
    </row>
    <row r="62" spans="1:3" ht="30" customHeight="1" x14ac:dyDescent="0.2">
      <c r="A62" s="87" t="s">
        <v>76</v>
      </c>
      <c r="B62" s="15" t="s">
        <v>78</v>
      </c>
      <c r="C62" s="22">
        <v>1000</v>
      </c>
    </row>
    <row r="63" spans="1:3" ht="30" customHeight="1" x14ac:dyDescent="0.2">
      <c r="A63" s="81" t="s">
        <v>165</v>
      </c>
      <c r="B63" s="17" t="s">
        <v>85</v>
      </c>
      <c r="C63" s="23">
        <v>810</v>
      </c>
    </row>
  </sheetData>
  <sheetProtection formatCells="0" formatColumns="0" formatRows="0" insertColumns="0" insertRows="0" insertHyperlinks="0" deleteColumns="0" deleteRows="0"/>
  <mergeCells count="1">
    <mergeCell ref="A1:B1"/>
  </mergeCells>
  <phoneticPr fontId="7" type="noConversion"/>
  <printOptions horizontalCentered="1"/>
  <pageMargins left="0" right="0" top="0.39370078740157483" bottom="0.59055118110236227" header="0.51181102362204722" footer="0.39370078740157483"/>
  <pageSetup paperSize="9" scale="40" orientation="portrait" r:id="rId1"/>
  <headerFooter alignWithMargins="0">
    <oddFooter>&amp;R&amp;20&amp;P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rgb="FF92D050"/>
    <pageSetUpPr fitToPage="1"/>
  </sheetPr>
  <dimension ref="A1:C63"/>
  <sheetViews>
    <sheetView showGridLines="0" view="pageBreakPreview" zoomScale="55" zoomScaleNormal="70" zoomScaleSheetLayoutView="55" workbookViewId="0">
      <pane xSplit="2" ySplit="6" topLeftCell="C7" activePane="bottomRight" state="frozen"/>
      <selection sqref="A1:C1"/>
      <selection pane="topRight" sqref="A1:C1"/>
      <selection pane="bottomLeft" sqref="A1:C1"/>
      <selection pane="bottomRight" sqref="A1:B1"/>
    </sheetView>
  </sheetViews>
  <sheetFormatPr defaultRowHeight="12.75" x14ac:dyDescent="0.2"/>
  <cols>
    <col min="1" max="1" width="13.7109375" style="2" customWidth="1"/>
    <col min="2" max="2" width="165.7109375" style="2" customWidth="1"/>
    <col min="3" max="3" width="25.7109375" style="2" customWidth="1"/>
    <col min="4" max="16384" width="9.140625" style="2"/>
  </cols>
  <sheetData>
    <row r="1" spans="1:3" s="18" customFormat="1" ht="54.95" customHeight="1" x14ac:dyDescent="0.2">
      <c r="A1" s="97" t="str">
        <f>NFZ!A1:C1</f>
        <v>ROCZNY PLAN FINANSOWY NARODOWEGO FUNDUSZU ZDROWIA NA ROK 2017</v>
      </c>
      <c r="B1" s="97"/>
      <c r="C1" s="31"/>
    </row>
    <row r="2" spans="1:3" s="19" customFormat="1" ht="33" customHeight="1" x14ac:dyDescent="0.2">
      <c r="A2" s="27" t="s">
        <v>68</v>
      </c>
      <c r="B2" s="27"/>
      <c r="C2" s="29"/>
    </row>
    <row r="3" spans="1:3" ht="33" customHeight="1" x14ac:dyDescent="0.2">
      <c r="A3" s="1"/>
      <c r="B3" s="20"/>
      <c r="C3" s="26"/>
    </row>
    <row r="4" spans="1:3" s="6" customFormat="1" ht="78" customHeight="1" x14ac:dyDescent="0.2">
      <c r="A4" s="32" t="s">
        <v>87</v>
      </c>
      <c r="B4" s="33" t="s">
        <v>52</v>
      </c>
      <c r="C4" s="64" t="s">
        <v>205</v>
      </c>
    </row>
    <row r="5" spans="1:3" s="4" customFormat="1" ht="14.25" x14ac:dyDescent="0.2">
      <c r="A5" s="8">
        <v>1</v>
      </c>
      <c r="B5" s="9">
        <v>2</v>
      </c>
      <c r="C5" s="8">
        <v>3</v>
      </c>
    </row>
    <row r="6" spans="1:3" s="3" customFormat="1" ht="30" customHeight="1" x14ac:dyDescent="0.2">
      <c r="A6" s="84" t="s">
        <v>0</v>
      </c>
      <c r="B6" s="14" t="s">
        <v>123</v>
      </c>
      <c r="C6" s="7">
        <f>C7+C8+C9+C14+C15+C16+C17+C18+C19+C20+C21+C22+C23+C24+C28+C29+C31+C32+C33</f>
        <v>2192189</v>
      </c>
    </row>
    <row r="7" spans="1:3" ht="30" customHeight="1" x14ac:dyDescent="0.2">
      <c r="A7" s="85" t="s">
        <v>1</v>
      </c>
      <c r="B7" s="21" t="s">
        <v>88</v>
      </c>
      <c r="C7" s="22">
        <v>301713</v>
      </c>
    </row>
    <row r="8" spans="1:3" ht="30" customHeight="1" x14ac:dyDescent="0.2">
      <c r="A8" s="85" t="s">
        <v>2</v>
      </c>
      <c r="B8" s="21" t="s">
        <v>89</v>
      </c>
      <c r="C8" s="22">
        <v>190800</v>
      </c>
    </row>
    <row r="9" spans="1:3" ht="30" customHeight="1" x14ac:dyDescent="0.2">
      <c r="A9" s="85" t="s">
        <v>3</v>
      </c>
      <c r="B9" s="21" t="s">
        <v>86</v>
      </c>
      <c r="C9" s="22">
        <v>939311</v>
      </c>
    </row>
    <row r="10" spans="1:3" ht="30" customHeight="1" x14ac:dyDescent="0.2">
      <c r="A10" s="86" t="s">
        <v>54</v>
      </c>
      <c r="B10" s="74" t="s">
        <v>99</v>
      </c>
      <c r="C10" s="22">
        <v>72820</v>
      </c>
    </row>
    <row r="11" spans="1:3" ht="30" customHeight="1" x14ac:dyDescent="0.2">
      <c r="A11" s="86" t="s">
        <v>100</v>
      </c>
      <c r="B11" s="75" t="s">
        <v>103</v>
      </c>
      <c r="C11" s="22">
        <v>64500</v>
      </c>
    </row>
    <row r="12" spans="1:3" ht="30" customHeight="1" x14ac:dyDescent="0.2">
      <c r="A12" s="86" t="s">
        <v>101</v>
      </c>
      <c r="B12" s="74" t="s">
        <v>104</v>
      </c>
      <c r="C12" s="22">
        <v>37030</v>
      </c>
    </row>
    <row r="13" spans="1:3" ht="30" customHeight="1" x14ac:dyDescent="0.2">
      <c r="A13" s="86" t="s">
        <v>102</v>
      </c>
      <c r="B13" s="75" t="s">
        <v>105</v>
      </c>
      <c r="C13" s="22">
        <v>18180</v>
      </c>
    </row>
    <row r="14" spans="1:3" ht="30" customHeight="1" x14ac:dyDescent="0.2">
      <c r="A14" s="85" t="s">
        <v>4</v>
      </c>
      <c r="B14" s="21" t="s">
        <v>94</v>
      </c>
      <c r="C14" s="22">
        <v>82500</v>
      </c>
    </row>
    <row r="15" spans="1:3" ht="30" customHeight="1" x14ac:dyDescent="0.2">
      <c r="A15" s="85" t="s">
        <v>5</v>
      </c>
      <c r="B15" s="21" t="s">
        <v>90</v>
      </c>
      <c r="C15" s="22">
        <v>59100</v>
      </c>
    </row>
    <row r="16" spans="1:3" ht="30" customHeight="1" x14ac:dyDescent="0.2">
      <c r="A16" s="85" t="s">
        <v>6</v>
      </c>
      <c r="B16" s="21" t="s">
        <v>96</v>
      </c>
      <c r="C16" s="22">
        <v>32820</v>
      </c>
    </row>
    <row r="17" spans="1:3" ht="30" customHeight="1" x14ac:dyDescent="0.2">
      <c r="A17" s="85" t="s">
        <v>7</v>
      </c>
      <c r="B17" s="21" t="s">
        <v>95</v>
      </c>
      <c r="C17" s="22">
        <v>22150</v>
      </c>
    </row>
    <row r="18" spans="1:3" ht="30" customHeight="1" x14ac:dyDescent="0.2">
      <c r="A18" s="85" t="s">
        <v>8</v>
      </c>
      <c r="B18" s="21" t="s">
        <v>91</v>
      </c>
      <c r="C18" s="22">
        <v>64100</v>
      </c>
    </row>
    <row r="19" spans="1:3" ht="30" customHeight="1" x14ac:dyDescent="0.2">
      <c r="A19" s="85" t="s">
        <v>9</v>
      </c>
      <c r="B19" s="21" t="s">
        <v>92</v>
      </c>
      <c r="C19" s="22">
        <v>20500</v>
      </c>
    </row>
    <row r="20" spans="1:3" ht="30" customHeight="1" x14ac:dyDescent="0.2">
      <c r="A20" s="85" t="s">
        <v>10</v>
      </c>
      <c r="B20" s="21" t="s">
        <v>97</v>
      </c>
      <c r="C20" s="22">
        <v>1500</v>
      </c>
    </row>
    <row r="21" spans="1:3" ht="30" customHeight="1" x14ac:dyDescent="0.2">
      <c r="A21" s="85" t="s">
        <v>11</v>
      </c>
      <c r="B21" s="21" t="s">
        <v>93</v>
      </c>
      <c r="C21" s="22">
        <v>6300</v>
      </c>
    </row>
    <row r="22" spans="1:3" ht="30" customHeight="1" x14ac:dyDescent="0.2">
      <c r="A22" s="85" t="s">
        <v>12</v>
      </c>
      <c r="B22" s="21" t="s">
        <v>120</v>
      </c>
      <c r="C22" s="22">
        <v>42200</v>
      </c>
    </row>
    <row r="23" spans="1:3" ht="30" customHeight="1" x14ac:dyDescent="0.2">
      <c r="A23" s="85" t="s">
        <v>13</v>
      </c>
      <c r="B23" s="21" t="s">
        <v>106</v>
      </c>
      <c r="C23" s="22">
        <v>29000</v>
      </c>
    </row>
    <row r="24" spans="1:3" ht="30" customHeight="1" x14ac:dyDescent="0.2">
      <c r="A24" s="86" t="s">
        <v>14</v>
      </c>
      <c r="B24" s="21" t="s">
        <v>188</v>
      </c>
      <c r="C24" s="22">
        <f>C25+C26+C27</f>
        <v>223893</v>
      </c>
    </row>
    <row r="25" spans="1:3" ht="45" customHeight="1" x14ac:dyDescent="0.2">
      <c r="A25" s="85" t="s">
        <v>98</v>
      </c>
      <c r="B25" s="74" t="s">
        <v>108</v>
      </c>
      <c r="C25" s="22">
        <v>221883</v>
      </c>
    </row>
    <row r="26" spans="1:3" ht="30" customHeight="1" x14ac:dyDescent="0.2">
      <c r="A26" s="86" t="s">
        <v>107</v>
      </c>
      <c r="B26" s="74" t="s">
        <v>110</v>
      </c>
      <c r="C26" s="22">
        <v>1550</v>
      </c>
    </row>
    <row r="27" spans="1:3" ht="30" customHeight="1" x14ac:dyDescent="0.2">
      <c r="A27" s="86" t="s">
        <v>111</v>
      </c>
      <c r="B27" s="74" t="s">
        <v>109</v>
      </c>
      <c r="C27" s="22">
        <v>460</v>
      </c>
    </row>
    <row r="28" spans="1:3" ht="30" customHeight="1" x14ac:dyDescent="0.2">
      <c r="A28" s="87" t="s">
        <v>15</v>
      </c>
      <c r="B28" s="11" t="s">
        <v>82</v>
      </c>
      <c r="C28" s="22">
        <v>0</v>
      </c>
    </row>
    <row r="29" spans="1:3" ht="30" customHeight="1" x14ac:dyDescent="0.2">
      <c r="A29" s="87" t="s">
        <v>79</v>
      </c>
      <c r="B29" s="15" t="s">
        <v>112</v>
      </c>
      <c r="C29" s="22">
        <v>31512</v>
      </c>
    </row>
    <row r="30" spans="1:3" ht="30" customHeight="1" x14ac:dyDescent="0.2">
      <c r="A30" s="86" t="s">
        <v>113</v>
      </c>
      <c r="B30" s="74" t="s">
        <v>122</v>
      </c>
      <c r="C30" s="22">
        <v>0</v>
      </c>
    </row>
    <row r="31" spans="1:3" ht="30" customHeight="1" x14ac:dyDescent="0.2">
      <c r="A31" s="87" t="s">
        <v>80</v>
      </c>
      <c r="B31" s="12" t="s">
        <v>83</v>
      </c>
      <c r="C31" s="22">
        <v>139790</v>
      </c>
    </row>
    <row r="32" spans="1:3" ht="30" customHeight="1" x14ac:dyDescent="0.2">
      <c r="A32" s="87" t="s">
        <v>81</v>
      </c>
      <c r="B32" s="15" t="s">
        <v>121</v>
      </c>
      <c r="C32" s="22">
        <v>5000</v>
      </c>
    </row>
    <row r="33" spans="1:3" ht="30" customHeight="1" x14ac:dyDescent="0.2">
      <c r="A33" s="87" t="s">
        <v>124</v>
      </c>
      <c r="B33" s="12" t="s">
        <v>125</v>
      </c>
      <c r="C33" s="22">
        <v>0</v>
      </c>
    </row>
    <row r="34" spans="1:3" s="5" customFormat="1" ht="30" customHeight="1" x14ac:dyDescent="0.2">
      <c r="A34" s="82" t="s">
        <v>56</v>
      </c>
      <c r="B34" s="13" t="s">
        <v>57</v>
      </c>
      <c r="C34" s="22">
        <v>0</v>
      </c>
    </row>
    <row r="35" spans="1:3" s="5" customFormat="1" ht="30" customHeight="1" x14ac:dyDescent="0.2">
      <c r="A35" s="82" t="s">
        <v>55</v>
      </c>
      <c r="B35" s="13" t="s">
        <v>58</v>
      </c>
      <c r="C35" s="24">
        <v>69986</v>
      </c>
    </row>
    <row r="36" spans="1:3" s="5" customFormat="1" ht="30" customHeight="1" x14ac:dyDescent="0.2">
      <c r="A36" s="82" t="s">
        <v>114</v>
      </c>
      <c r="B36" s="13" t="s">
        <v>198</v>
      </c>
      <c r="C36" s="24">
        <f>C11+C13+C24+C30</f>
        <v>306573</v>
      </c>
    </row>
    <row r="37" spans="1:3" s="3" customFormat="1" ht="30" customHeight="1" x14ac:dyDescent="0.2">
      <c r="A37" s="88" t="s">
        <v>127</v>
      </c>
      <c r="B37" s="17" t="s">
        <v>201</v>
      </c>
      <c r="C37" s="10">
        <f>C38+C39+C40+C48+C50+C56+C57+C55</f>
        <v>17825</v>
      </c>
    </row>
    <row r="38" spans="1:3" ht="30" customHeight="1" x14ac:dyDescent="0.2">
      <c r="A38" s="87" t="s">
        <v>16</v>
      </c>
      <c r="B38" s="15" t="s">
        <v>17</v>
      </c>
      <c r="C38" s="22">
        <v>679</v>
      </c>
    </row>
    <row r="39" spans="1:3" ht="30" customHeight="1" x14ac:dyDescent="0.2">
      <c r="A39" s="87" t="s">
        <v>18</v>
      </c>
      <c r="B39" s="15" t="s">
        <v>19</v>
      </c>
      <c r="C39" s="22">
        <v>950</v>
      </c>
    </row>
    <row r="40" spans="1:3" ht="30" customHeight="1" x14ac:dyDescent="0.2">
      <c r="A40" s="87" t="s">
        <v>20</v>
      </c>
      <c r="B40" s="16" t="s">
        <v>190</v>
      </c>
      <c r="C40" s="22">
        <v>246</v>
      </c>
    </row>
    <row r="41" spans="1:3" ht="30" customHeight="1" x14ac:dyDescent="0.2">
      <c r="A41" s="87" t="s">
        <v>37</v>
      </c>
      <c r="B41" s="72" t="s">
        <v>30</v>
      </c>
      <c r="C41" s="22">
        <v>19</v>
      </c>
    </row>
    <row r="42" spans="1:3" ht="30" customHeight="1" x14ac:dyDescent="0.2">
      <c r="A42" s="87" t="s">
        <v>38</v>
      </c>
      <c r="B42" s="73" t="s">
        <v>31</v>
      </c>
      <c r="C42" s="22">
        <v>19</v>
      </c>
    </row>
    <row r="43" spans="1:3" ht="30" customHeight="1" x14ac:dyDescent="0.2">
      <c r="A43" s="87" t="s">
        <v>39</v>
      </c>
      <c r="B43" s="72" t="s">
        <v>32</v>
      </c>
      <c r="C43" s="22">
        <v>54</v>
      </c>
    </row>
    <row r="44" spans="1:3" ht="30" customHeight="1" x14ac:dyDescent="0.2">
      <c r="A44" s="87" t="s">
        <v>40</v>
      </c>
      <c r="B44" s="72" t="s">
        <v>33</v>
      </c>
      <c r="C44" s="22">
        <v>0</v>
      </c>
    </row>
    <row r="45" spans="1:3" ht="30" customHeight="1" x14ac:dyDescent="0.2">
      <c r="A45" s="87" t="s">
        <v>41</v>
      </c>
      <c r="B45" s="72" t="s">
        <v>34</v>
      </c>
      <c r="C45" s="22">
        <v>0</v>
      </c>
    </row>
    <row r="46" spans="1:3" ht="30" customHeight="1" x14ac:dyDescent="0.2">
      <c r="A46" s="87" t="s">
        <v>42</v>
      </c>
      <c r="B46" s="72" t="s">
        <v>35</v>
      </c>
      <c r="C46" s="22">
        <v>167</v>
      </c>
    </row>
    <row r="47" spans="1:3" ht="30" customHeight="1" x14ac:dyDescent="0.2">
      <c r="A47" s="87" t="s">
        <v>43</v>
      </c>
      <c r="B47" s="72" t="s">
        <v>36</v>
      </c>
      <c r="C47" s="22">
        <v>6</v>
      </c>
    </row>
    <row r="48" spans="1:3" ht="30" customHeight="1" x14ac:dyDescent="0.2">
      <c r="A48" s="87" t="s">
        <v>21</v>
      </c>
      <c r="B48" s="15" t="s">
        <v>115</v>
      </c>
      <c r="C48" s="22">
        <v>10323</v>
      </c>
    </row>
    <row r="49" spans="1:3" ht="30" customHeight="1" x14ac:dyDescent="0.2">
      <c r="A49" s="87" t="s">
        <v>116</v>
      </c>
      <c r="B49" s="72" t="s">
        <v>117</v>
      </c>
      <c r="C49" s="22">
        <v>0</v>
      </c>
    </row>
    <row r="50" spans="1:3" ht="30" customHeight="1" x14ac:dyDescent="0.2">
      <c r="A50" s="87" t="s">
        <v>22</v>
      </c>
      <c r="B50" s="16" t="s">
        <v>191</v>
      </c>
      <c r="C50" s="25">
        <f>C51+C52+C53+C54</f>
        <v>2324</v>
      </c>
    </row>
    <row r="51" spans="1:3" ht="30" customHeight="1" x14ac:dyDescent="0.2">
      <c r="A51" s="87" t="s">
        <v>48</v>
      </c>
      <c r="B51" s="72" t="s">
        <v>44</v>
      </c>
      <c r="C51" s="22">
        <v>1770</v>
      </c>
    </row>
    <row r="52" spans="1:3" ht="30" customHeight="1" x14ac:dyDescent="0.2">
      <c r="A52" s="87" t="s">
        <v>49</v>
      </c>
      <c r="B52" s="72" t="s">
        <v>45</v>
      </c>
      <c r="C52" s="22">
        <v>253</v>
      </c>
    </row>
    <row r="53" spans="1:3" ht="30" customHeight="1" x14ac:dyDescent="0.2">
      <c r="A53" s="87" t="s">
        <v>50</v>
      </c>
      <c r="B53" s="72" t="s">
        <v>46</v>
      </c>
      <c r="C53" s="22">
        <v>0</v>
      </c>
    </row>
    <row r="54" spans="1:3" ht="30" customHeight="1" x14ac:dyDescent="0.2">
      <c r="A54" s="87" t="s">
        <v>51</v>
      </c>
      <c r="B54" s="72" t="s">
        <v>47</v>
      </c>
      <c r="C54" s="22">
        <v>301</v>
      </c>
    </row>
    <row r="55" spans="1:3" ht="30" customHeight="1" x14ac:dyDescent="0.2">
      <c r="A55" s="87" t="s">
        <v>23</v>
      </c>
      <c r="B55" s="15" t="s">
        <v>24</v>
      </c>
      <c r="C55" s="22">
        <v>0</v>
      </c>
    </row>
    <row r="56" spans="1:3" ht="30" customHeight="1" x14ac:dyDescent="0.2">
      <c r="A56" s="87" t="s">
        <v>25</v>
      </c>
      <c r="B56" s="15" t="s">
        <v>118</v>
      </c>
      <c r="C56" s="22">
        <v>3088</v>
      </c>
    </row>
    <row r="57" spans="1:3" ht="30" customHeight="1" x14ac:dyDescent="0.2">
      <c r="A57" s="87" t="s">
        <v>26</v>
      </c>
      <c r="B57" s="15" t="s">
        <v>27</v>
      </c>
      <c r="C57" s="22">
        <v>215</v>
      </c>
    </row>
    <row r="58" spans="1:3" s="3" customFormat="1" ht="30" customHeight="1" x14ac:dyDescent="0.2">
      <c r="A58" s="81" t="s">
        <v>159</v>
      </c>
      <c r="B58" s="17" t="s">
        <v>119</v>
      </c>
      <c r="C58" s="23">
        <f>C59+C60+C61+C62</f>
        <v>2289</v>
      </c>
    </row>
    <row r="59" spans="1:3" ht="30" customHeight="1" x14ac:dyDescent="0.2">
      <c r="A59" s="87" t="s">
        <v>75</v>
      </c>
      <c r="B59" s="15" t="s">
        <v>84</v>
      </c>
      <c r="C59" s="22">
        <v>0</v>
      </c>
    </row>
    <row r="60" spans="1:3" ht="30" customHeight="1" x14ac:dyDescent="0.2">
      <c r="A60" s="87" t="s">
        <v>28</v>
      </c>
      <c r="B60" s="15" t="s">
        <v>53</v>
      </c>
      <c r="C60" s="22">
        <v>1110</v>
      </c>
    </row>
    <row r="61" spans="1:3" ht="30" customHeight="1" x14ac:dyDescent="0.2">
      <c r="A61" s="87" t="s">
        <v>29</v>
      </c>
      <c r="B61" s="15" t="s">
        <v>77</v>
      </c>
      <c r="C61" s="22">
        <v>0</v>
      </c>
    </row>
    <row r="62" spans="1:3" ht="30" customHeight="1" x14ac:dyDescent="0.2">
      <c r="A62" s="87" t="s">
        <v>76</v>
      </c>
      <c r="B62" s="15" t="s">
        <v>78</v>
      </c>
      <c r="C62" s="22">
        <v>1179</v>
      </c>
    </row>
    <row r="63" spans="1:3" ht="30" customHeight="1" x14ac:dyDescent="0.2">
      <c r="A63" s="81" t="s">
        <v>165</v>
      </c>
      <c r="B63" s="17" t="s">
        <v>85</v>
      </c>
      <c r="C63" s="23">
        <v>372</v>
      </c>
    </row>
  </sheetData>
  <sheetProtection formatCells="0" formatColumns="0" formatRows="0" insertColumns="0" insertRows="0" insertHyperlinks="0" deleteColumns="0" deleteRows="0"/>
  <mergeCells count="1">
    <mergeCell ref="A1:B1"/>
  </mergeCells>
  <phoneticPr fontId="7" type="noConversion"/>
  <printOptions horizontalCentered="1"/>
  <pageMargins left="0" right="0" top="0.39370078740157483" bottom="0.59055118110236227" header="0.51181102362204722" footer="0.39370078740157483"/>
  <pageSetup paperSize="9" scale="40" orientation="portrait" r:id="rId1"/>
  <headerFooter alignWithMargins="0">
    <oddFooter>&amp;R&amp;20&amp;P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rgb="FF92D050"/>
    <pageSetUpPr fitToPage="1"/>
  </sheetPr>
  <dimension ref="A1:C63"/>
  <sheetViews>
    <sheetView showGridLines="0" view="pageBreakPreview" zoomScale="55" zoomScaleNormal="70" zoomScaleSheetLayoutView="55" workbookViewId="0">
      <pane xSplit="2" ySplit="6" topLeftCell="C7" activePane="bottomRight" state="frozen"/>
      <selection sqref="A1:C1"/>
      <selection pane="topRight" sqref="A1:C1"/>
      <selection pane="bottomLeft" sqref="A1:C1"/>
      <selection pane="bottomRight" sqref="A1:B1"/>
    </sheetView>
  </sheetViews>
  <sheetFormatPr defaultRowHeight="12.75" x14ac:dyDescent="0.2"/>
  <cols>
    <col min="1" max="1" width="13.7109375" style="2" customWidth="1"/>
    <col min="2" max="2" width="165.7109375" style="2" customWidth="1"/>
    <col min="3" max="3" width="25.7109375" style="2" customWidth="1"/>
    <col min="4" max="16384" width="9.140625" style="2"/>
  </cols>
  <sheetData>
    <row r="1" spans="1:3" s="18" customFormat="1" ht="54.95" customHeight="1" x14ac:dyDescent="0.2">
      <c r="A1" s="97" t="str">
        <f>NFZ!A1:C1</f>
        <v>ROCZNY PLAN FINANSOWY NARODOWEGO FUNDUSZU ZDROWIA NA ROK 2017</v>
      </c>
      <c r="B1" s="97"/>
      <c r="C1" s="31"/>
    </row>
    <row r="2" spans="1:3" s="19" customFormat="1" ht="33" customHeight="1" x14ac:dyDescent="0.2">
      <c r="A2" s="27" t="s">
        <v>69</v>
      </c>
      <c r="B2" s="27"/>
      <c r="C2" s="29"/>
    </row>
    <row r="3" spans="1:3" ht="33" customHeight="1" x14ac:dyDescent="0.2">
      <c r="A3" s="1"/>
      <c r="B3" s="20"/>
      <c r="C3" s="26"/>
    </row>
    <row r="4" spans="1:3" s="6" customFormat="1" ht="78" customHeight="1" x14ac:dyDescent="0.2">
      <c r="A4" s="32" t="s">
        <v>87</v>
      </c>
      <c r="B4" s="33" t="s">
        <v>52</v>
      </c>
      <c r="C4" s="64" t="s">
        <v>205</v>
      </c>
    </row>
    <row r="5" spans="1:3" s="4" customFormat="1" ht="14.25" x14ac:dyDescent="0.2">
      <c r="A5" s="8">
        <v>1</v>
      </c>
      <c r="B5" s="9">
        <v>2</v>
      </c>
      <c r="C5" s="8">
        <v>3</v>
      </c>
    </row>
    <row r="6" spans="1:3" s="3" customFormat="1" ht="30" customHeight="1" x14ac:dyDescent="0.2">
      <c r="A6" s="84" t="s">
        <v>0</v>
      </c>
      <c r="B6" s="14" t="s">
        <v>123</v>
      </c>
      <c r="C6" s="7">
        <f>C7+C8+C9+C14+C15+C16+C17+C18+C19+C20+C21+C22+C23+C24+C28+C29+C31+C32+C33</f>
        <v>4213822</v>
      </c>
    </row>
    <row r="7" spans="1:3" ht="30" customHeight="1" x14ac:dyDescent="0.2">
      <c r="A7" s="85" t="s">
        <v>1</v>
      </c>
      <c r="B7" s="21" t="s">
        <v>88</v>
      </c>
      <c r="C7" s="22">
        <v>590000</v>
      </c>
    </row>
    <row r="8" spans="1:3" ht="30" customHeight="1" x14ac:dyDescent="0.2">
      <c r="A8" s="85" t="s">
        <v>2</v>
      </c>
      <c r="B8" s="21" t="s">
        <v>89</v>
      </c>
      <c r="C8" s="22">
        <v>334209</v>
      </c>
    </row>
    <row r="9" spans="1:3" ht="30" customHeight="1" x14ac:dyDescent="0.2">
      <c r="A9" s="85" t="s">
        <v>3</v>
      </c>
      <c r="B9" s="21" t="s">
        <v>86</v>
      </c>
      <c r="C9" s="22">
        <v>1788446</v>
      </c>
    </row>
    <row r="10" spans="1:3" ht="30" customHeight="1" x14ac:dyDescent="0.2">
      <c r="A10" s="86" t="s">
        <v>54</v>
      </c>
      <c r="B10" s="74" t="s">
        <v>99</v>
      </c>
      <c r="C10" s="22">
        <v>180011</v>
      </c>
    </row>
    <row r="11" spans="1:3" ht="30" customHeight="1" x14ac:dyDescent="0.2">
      <c r="A11" s="86" t="s">
        <v>100</v>
      </c>
      <c r="B11" s="75" t="s">
        <v>103</v>
      </c>
      <c r="C11" s="22">
        <v>166193</v>
      </c>
    </row>
    <row r="12" spans="1:3" ht="30" customHeight="1" x14ac:dyDescent="0.2">
      <c r="A12" s="86" t="s">
        <v>101</v>
      </c>
      <c r="B12" s="74" t="s">
        <v>104</v>
      </c>
      <c r="C12" s="22">
        <v>76035</v>
      </c>
    </row>
    <row r="13" spans="1:3" ht="30" customHeight="1" x14ac:dyDescent="0.2">
      <c r="A13" s="86" t="s">
        <v>102</v>
      </c>
      <c r="B13" s="75" t="s">
        <v>105</v>
      </c>
      <c r="C13" s="22">
        <v>42456</v>
      </c>
    </row>
    <row r="14" spans="1:3" ht="30" customHeight="1" x14ac:dyDescent="0.2">
      <c r="A14" s="85" t="s">
        <v>4</v>
      </c>
      <c r="B14" s="21" t="s">
        <v>94</v>
      </c>
      <c r="C14" s="22">
        <v>154783</v>
      </c>
    </row>
    <row r="15" spans="1:3" ht="30" customHeight="1" x14ac:dyDescent="0.2">
      <c r="A15" s="85" t="s">
        <v>5</v>
      </c>
      <c r="B15" s="21" t="s">
        <v>90</v>
      </c>
      <c r="C15" s="22">
        <v>108085</v>
      </c>
    </row>
    <row r="16" spans="1:3" ht="30" customHeight="1" x14ac:dyDescent="0.2">
      <c r="A16" s="85" t="s">
        <v>6</v>
      </c>
      <c r="B16" s="21" t="s">
        <v>96</v>
      </c>
      <c r="C16" s="22">
        <v>47177</v>
      </c>
    </row>
    <row r="17" spans="1:3" ht="30" customHeight="1" x14ac:dyDescent="0.2">
      <c r="A17" s="85" t="s">
        <v>7</v>
      </c>
      <c r="B17" s="21" t="s">
        <v>95</v>
      </c>
      <c r="C17" s="22">
        <v>40238</v>
      </c>
    </row>
    <row r="18" spans="1:3" ht="30" customHeight="1" x14ac:dyDescent="0.2">
      <c r="A18" s="85" t="s">
        <v>8</v>
      </c>
      <c r="B18" s="21" t="s">
        <v>91</v>
      </c>
      <c r="C18" s="22">
        <v>106995</v>
      </c>
    </row>
    <row r="19" spans="1:3" ht="30" customHeight="1" x14ac:dyDescent="0.2">
      <c r="A19" s="85" t="s">
        <v>9</v>
      </c>
      <c r="B19" s="21" t="s">
        <v>92</v>
      </c>
      <c r="C19" s="22">
        <v>27649</v>
      </c>
    </row>
    <row r="20" spans="1:3" ht="30" customHeight="1" x14ac:dyDescent="0.2">
      <c r="A20" s="85" t="s">
        <v>10</v>
      </c>
      <c r="B20" s="21" t="s">
        <v>97</v>
      </c>
      <c r="C20" s="22">
        <v>1504</v>
      </c>
    </row>
    <row r="21" spans="1:3" ht="30" customHeight="1" x14ac:dyDescent="0.2">
      <c r="A21" s="85" t="s">
        <v>11</v>
      </c>
      <c r="B21" s="21" t="s">
        <v>93</v>
      </c>
      <c r="C21" s="22">
        <v>9928</v>
      </c>
    </row>
    <row r="22" spans="1:3" ht="30" customHeight="1" x14ac:dyDescent="0.2">
      <c r="A22" s="85" t="s">
        <v>12</v>
      </c>
      <c r="B22" s="21" t="s">
        <v>120</v>
      </c>
      <c r="C22" s="22">
        <v>118403</v>
      </c>
    </row>
    <row r="23" spans="1:3" ht="30" customHeight="1" x14ac:dyDescent="0.2">
      <c r="A23" s="85" t="s">
        <v>13</v>
      </c>
      <c r="B23" s="21" t="s">
        <v>106</v>
      </c>
      <c r="C23" s="22">
        <v>58200</v>
      </c>
    </row>
    <row r="24" spans="1:3" ht="30" customHeight="1" x14ac:dyDescent="0.2">
      <c r="A24" s="86" t="s">
        <v>14</v>
      </c>
      <c r="B24" s="21" t="s">
        <v>188</v>
      </c>
      <c r="C24" s="22">
        <f>C25+C26+C27</f>
        <v>474024</v>
      </c>
    </row>
    <row r="25" spans="1:3" ht="45" customHeight="1" x14ac:dyDescent="0.2">
      <c r="A25" s="85" t="s">
        <v>98</v>
      </c>
      <c r="B25" s="74" t="s">
        <v>108</v>
      </c>
      <c r="C25" s="22">
        <v>472327</v>
      </c>
    </row>
    <row r="26" spans="1:3" ht="30" customHeight="1" x14ac:dyDescent="0.2">
      <c r="A26" s="86" t="s">
        <v>107</v>
      </c>
      <c r="B26" s="74" t="s">
        <v>110</v>
      </c>
      <c r="C26" s="22">
        <v>931</v>
      </c>
    </row>
    <row r="27" spans="1:3" ht="30" customHeight="1" x14ac:dyDescent="0.2">
      <c r="A27" s="86" t="s">
        <v>111</v>
      </c>
      <c r="B27" s="74" t="s">
        <v>109</v>
      </c>
      <c r="C27" s="22">
        <v>766</v>
      </c>
    </row>
    <row r="28" spans="1:3" ht="30" customHeight="1" x14ac:dyDescent="0.2">
      <c r="A28" s="87" t="s">
        <v>15</v>
      </c>
      <c r="B28" s="11" t="s">
        <v>82</v>
      </c>
      <c r="C28" s="22">
        <v>0</v>
      </c>
    </row>
    <row r="29" spans="1:3" ht="30" customHeight="1" x14ac:dyDescent="0.2">
      <c r="A29" s="87" t="s">
        <v>79</v>
      </c>
      <c r="B29" s="15" t="s">
        <v>112</v>
      </c>
      <c r="C29" s="22">
        <v>92793</v>
      </c>
    </row>
    <row r="30" spans="1:3" ht="30" customHeight="1" x14ac:dyDescent="0.2">
      <c r="A30" s="86" t="s">
        <v>113</v>
      </c>
      <c r="B30" s="74" t="s">
        <v>122</v>
      </c>
      <c r="C30" s="22">
        <v>0</v>
      </c>
    </row>
    <row r="31" spans="1:3" ht="30" customHeight="1" x14ac:dyDescent="0.2">
      <c r="A31" s="87" t="s">
        <v>80</v>
      </c>
      <c r="B31" s="12" t="s">
        <v>83</v>
      </c>
      <c r="C31" s="22">
        <v>261388</v>
      </c>
    </row>
    <row r="32" spans="1:3" ht="30" customHeight="1" x14ac:dyDescent="0.2">
      <c r="A32" s="87" t="s">
        <v>81</v>
      </c>
      <c r="B32" s="15" t="s">
        <v>121</v>
      </c>
      <c r="C32" s="22">
        <v>0</v>
      </c>
    </row>
    <row r="33" spans="1:3" ht="30" customHeight="1" x14ac:dyDescent="0.2">
      <c r="A33" s="87" t="s">
        <v>124</v>
      </c>
      <c r="B33" s="12" t="s">
        <v>125</v>
      </c>
      <c r="C33" s="22">
        <v>0</v>
      </c>
    </row>
    <row r="34" spans="1:3" s="5" customFormat="1" ht="30" customHeight="1" x14ac:dyDescent="0.2">
      <c r="A34" s="82" t="s">
        <v>56</v>
      </c>
      <c r="B34" s="13" t="s">
        <v>57</v>
      </c>
      <c r="C34" s="22">
        <v>0</v>
      </c>
    </row>
    <row r="35" spans="1:3" s="5" customFormat="1" ht="30" customHeight="1" x14ac:dyDescent="0.2">
      <c r="A35" s="82" t="s">
        <v>55</v>
      </c>
      <c r="B35" s="13" t="s">
        <v>58</v>
      </c>
      <c r="C35" s="24">
        <v>105521</v>
      </c>
    </row>
    <row r="36" spans="1:3" s="5" customFormat="1" ht="30" customHeight="1" x14ac:dyDescent="0.2">
      <c r="A36" s="82" t="s">
        <v>114</v>
      </c>
      <c r="B36" s="13" t="s">
        <v>198</v>
      </c>
      <c r="C36" s="24">
        <f>C11+C13+C24+C30</f>
        <v>682673</v>
      </c>
    </row>
    <row r="37" spans="1:3" s="3" customFormat="1" ht="30" customHeight="1" x14ac:dyDescent="0.2">
      <c r="A37" s="88" t="s">
        <v>127</v>
      </c>
      <c r="B37" s="17" t="s">
        <v>201</v>
      </c>
      <c r="C37" s="10">
        <f>C38+C39+C40+C48+C50+C56+C57+C55</f>
        <v>32461</v>
      </c>
    </row>
    <row r="38" spans="1:3" ht="30" customHeight="1" x14ac:dyDescent="0.2">
      <c r="A38" s="87" t="s">
        <v>16</v>
      </c>
      <c r="B38" s="15" t="s">
        <v>17</v>
      </c>
      <c r="C38" s="22">
        <v>1699</v>
      </c>
    </row>
    <row r="39" spans="1:3" ht="30" customHeight="1" x14ac:dyDescent="0.2">
      <c r="A39" s="87" t="s">
        <v>18</v>
      </c>
      <c r="B39" s="15" t="s">
        <v>19</v>
      </c>
      <c r="C39" s="22">
        <v>3189</v>
      </c>
    </row>
    <row r="40" spans="1:3" ht="30" customHeight="1" x14ac:dyDescent="0.2">
      <c r="A40" s="87" t="s">
        <v>20</v>
      </c>
      <c r="B40" s="16" t="s">
        <v>190</v>
      </c>
      <c r="C40" s="22">
        <v>152</v>
      </c>
    </row>
    <row r="41" spans="1:3" ht="30" customHeight="1" x14ac:dyDescent="0.2">
      <c r="A41" s="87" t="s">
        <v>37</v>
      </c>
      <c r="B41" s="72" t="s">
        <v>30</v>
      </c>
      <c r="C41" s="22">
        <v>52</v>
      </c>
    </row>
    <row r="42" spans="1:3" ht="30" customHeight="1" x14ac:dyDescent="0.2">
      <c r="A42" s="87" t="s">
        <v>38</v>
      </c>
      <c r="B42" s="73" t="s">
        <v>31</v>
      </c>
      <c r="C42" s="22">
        <v>52</v>
      </c>
    </row>
    <row r="43" spans="1:3" ht="30" customHeight="1" x14ac:dyDescent="0.2">
      <c r="A43" s="87" t="s">
        <v>39</v>
      </c>
      <c r="B43" s="72" t="s">
        <v>32</v>
      </c>
      <c r="C43" s="22">
        <v>25</v>
      </c>
    </row>
    <row r="44" spans="1:3" ht="30" customHeight="1" x14ac:dyDescent="0.2">
      <c r="A44" s="87" t="s">
        <v>40</v>
      </c>
      <c r="B44" s="72" t="s">
        <v>33</v>
      </c>
      <c r="C44" s="22">
        <v>0</v>
      </c>
    </row>
    <row r="45" spans="1:3" ht="30" customHeight="1" x14ac:dyDescent="0.2">
      <c r="A45" s="87" t="s">
        <v>41</v>
      </c>
      <c r="B45" s="72" t="s">
        <v>34</v>
      </c>
      <c r="C45" s="22">
        <v>0</v>
      </c>
    </row>
    <row r="46" spans="1:3" ht="30" customHeight="1" x14ac:dyDescent="0.2">
      <c r="A46" s="87" t="s">
        <v>42</v>
      </c>
      <c r="B46" s="72" t="s">
        <v>35</v>
      </c>
      <c r="C46" s="22">
        <v>55</v>
      </c>
    </row>
    <row r="47" spans="1:3" ht="30" customHeight="1" x14ac:dyDescent="0.2">
      <c r="A47" s="87" t="s">
        <v>43</v>
      </c>
      <c r="B47" s="72" t="s">
        <v>36</v>
      </c>
      <c r="C47" s="22">
        <v>20</v>
      </c>
    </row>
    <row r="48" spans="1:3" ht="30" customHeight="1" x14ac:dyDescent="0.2">
      <c r="A48" s="87" t="s">
        <v>21</v>
      </c>
      <c r="B48" s="15" t="s">
        <v>115</v>
      </c>
      <c r="C48" s="22">
        <v>19778</v>
      </c>
    </row>
    <row r="49" spans="1:3" ht="30" customHeight="1" x14ac:dyDescent="0.2">
      <c r="A49" s="87" t="s">
        <v>116</v>
      </c>
      <c r="B49" s="72" t="s">
        <v>117</v>
      </c>
      <c r="C49" s="22">
        <v>100</v>
      </c>
    </row>
    <row r="50" spans="1:3" ht="30" customHeight="1" x14ac:dyDescent="0.2">
      <c r="A50" s="87" t="s">
        <v>22</v>
      </c>
      <c r="B50" s="16" t="s">
        <v>191</v>
      </c>
      <c r="C50" s="25">
        <f>C51+C52+C53+C54</f>
        <v>4451</v>
      </c>
    </row>
    <row r="51" spans="1:3" ht="30" customHeight="1" x14ac:dyDescent="0.2">
      <c r="A51" s="87" t="s">
        <v>48</v>
      </c>
      <c r="B51" s="72" t="s">
        <v>44</v>
      </c>
      <c r="C51" s="22">
        <v>3394</v>
      </c>
    </row>
    <row r="52" spans="1:3" ht="30" customHeight="1" x14ac:dyDescent="0.2">
      <c r="A52" s="87" t="s">
        <v>49</v>
      </c>
      <c r="B52" s="72" t="s">
        <v>45</v>
      </c>
      <c r="C52" s="22">
        <v>485</v>
      </c>
    </row>
    <row r="53" spans="1:3" ht="30" customHeight="1" x14ac:dyDescent="0.2">
      <c r="A53" s="87" t="s">
        <v>50</v>
      </c>
      <c r="B53" s="72" t="s">
        <v>46</v>
      </c>
      <c r="C53" s="22">
        <v>0</v>
      </c>
    </row>
    <row r="54" spans="1:3" ht="30" customHeight="1" x14ac:dyDescent="0.2">
      <c r="A54" s="87" t="s">
        <v>51</v>
      </c>
      <c r="B54" s="72" t="s">
        <v>47</v>
      </c>
      <c r="C54" s="22">
        <v>572</v>
      </c>
    </row>
    <row r="55" spans="1:3" ht="30" customHeight="1" x14ac:dyDescent="0.2">
      <c r="A55" s="87" t="s">
        <v>23</v>
      </c>
      <c r="B55" s="15" t="s">
        <v>24</v>
      </c>
      <c r="C55" s="22">
        <v>0</v>
      </c>
    </row>
    <row r="56" spans="1:3" ht="30" customHeight="1" x14ac:dyDescent="0.2">
      <c r="A56" s="87" t="s">
        <v>25</v>
      </c>
      <c r="B56" s="15" t="s">
        <v>118</v>
      </c>
      <c r="C56" s="22">
        <v>2927</v>
      </c>
    </row>
    <row r="57" spans="1:3" ht="30" customHeight="1" x14ac:dyDescent="0.2">
      <c r="A57" s="87" t="s">
        <v>26</v>
      </c>
      <c r="B57" s="15" t="s">
        <v>27</v>
      </c>
      <c r="C57" s="22">
        <v>265</v>
      </c>
    </row>
    <row r="58" spans="1:3" s="3" customFormat="1" ht="30" customHeight="1" x14ac:dyDescent="0.2">
      <c r="A58" s="81" t="s">
        <v>159</v>
      </c>
      <c r="B58" s="17" t="s">
        <v>119</v>
      </c>
      <c r="C58" s="23">
        <f>C59+C60+C61+C62</f>
        <v>8332</v>
      </c>
    </row>
    <row r="59" spans="1:3" ht="30" customHeight="1" x14ac:dyDescent="0.2">
      <c r="A59" s="87" t="s">
        <v>75</v>
      </c>
      <c r="B59" s="15" t="s">
        <v>84</v>
      </c>
      <c r="C59" s="22">
        <v>59</v>
      </c>
    </row>
    <row r="60" spans="1:3" ht="30" customHeight="1" x14ac:dyDescent="0.2">
      <c r="A60" s="87" t="s">
        <v>28</v>
      </c>
      <c r="B60" s="15" t="s">
        <v>53</v>
      </c>
      <c r="C60" s="22">
        <v>6273</v>
      </c>
    </row>
    <row r="61" spans="1:3" ht="30" customHeight="1" x14ac:dyDescent="0.2">
      <c r="A61" s="87" t="s">
        <v>29</v>
      </c>
      <c r="B61" s="15" t="s">
        <v>77</v>
      </c>
      <c r="C61" s="22">
        <v>0</v>
      </c>
    </row>
    <row r="62" spans="1:3" ht="30" customHeight="1" x14ac:dyDescent="0.2">
      <c r="A62" s="87" t="s">
        <v>76</v>
      </c>
      <c r="B62" s="15" t="s">
        <v>78</v>
      </c>
      <c r="C62" s="22">
        <v>2000</v>
      </c>
    </row>
    <row r="63" spans="1:3" ht="30" customHeight="1" x14ac:dyDescent="0.2">
      <c r="A63" s="81" t="s">
        <v>165</v>
      </c>
      <c r="B63" s="17" t="s">
        <v>85</v>
      </c>
      <c r="C63" s="23">
        <v>3970</v>
      </c>
    </row>
  </sheetData>
  <sheetProtection formatCells="0" formatColumns="0" formatRows="0" insertColumns="0" insertRows="0" insertHyperlinks="0" deleteColumns="0" deleteRows="0"/>
  <mergeCells count="1">
    <mergeCell ref="A1:B1"/>
  </mergeCells>
  <phoneticPr fontId="7" type="noConversion"/>
  <printOptions horizontalCentered="1"/>
  <pageMargins left="0" right="0" top="0.39370078740157483" bottom="0.59055118110236227" header="0.51181102362204722" footer="0.39370078740157483"/>
  <pageSetup paperSize="9" scale="40" orientation="portrait" r:id="rId1"/>
  <headerFooter alignWithMargins="0">
    <oddFooter>&amp;R&amp;20&amp;P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>
    <tabColor rgb="FF92D050"/>
    <pageSetUpPr fitToPage="1"/>
  </sheetPr>
  <dimension ref="A1:C63"/>
  <sheetViews>
    <sheetView showGridLines="0" view="pageBreakPreview" zoomScale="55" zoomScaleNormal="70" zoomScaleSheetLayoutView="55" workbookViewId="0">
      <pane xSplit="2" ySplit="6" topLeftCell="C7" activePane="bottomRight" state="frozen"/>
      <selection sqref="A1:C1"/>
      <selection pane="topRight" sqref="A1:C1"/>
      <selection pane="bottomLeft" sqref="A1:C1"/>
      <selection pane="bottomRight" sqref="A1:B1"/>
    </sheetView>
  </sheetViews>
  <sheetFormatPr defaultRowHeight="12.75" x14ac:dyDescent="0.2"/>
  <cols>
    <col min="1" max="1" width="13.7109375" style="2" customWidth="1"/>
    <col min="2" max="2" width="165.7109375" style="2" customWidth="1"/>
    <col min="3" max="3" width="25.7109375" style="2" customWidth="1"/>
    <col min="4" max="16384" width="9.140625" style="2"/>
  </cols>
  <sheetData>
    <row r="1" spans="1:3" s="18" customFormat="1" ht="54.95" customHeight="1" x14ac:dyDescent="0.2">
      <c r="A1" s="97" t="str">
        <f>NFZ!A1:C1</f>
        <v>ROCZNY PLAN FINANSOWY NARODOWEGO FUNDUSZU ZDROWIA NA ROK 2017</v>
      </c>
      <c r="B1" s="97"/>
      <c r="C1" s="31"/>
    </row>
    <row r="2" spans="1:3" s="19" customFormat="1" ht="33" customHeight="1" x14ac:dyDescent="0.2">
      <c r="A2" s="27" t="s">
        <v>70</v>
      </c>
      <c r="B2" s="27"/>
      <c r="C2" s="29"/>
    </row>
    <row r="3" spans="1:3" ht="33" customHeight="1" x14ac:dyDescent="0.2">
      <c r="A3" s="1"/>
      <c r="B3" s="20"/>
      <c r="C3" s="26"/>
    </row>
    <row r="4" spans="1:3" s="6" customFormat="1" ht="78" customHeight="1" x14ac:dyDescent="0.2">
      <c r="A4" s="32" t="s">
        <v>87</v>
      </c>
      <c r="B4" s="33" t="s">
        <v>52</v>
      </c>
      <c r="C4" s="64" t="s">
        <v>205</v>
      </c>
    </row>
    <row r="5" spans="1:3" s="4" customFormat="1" ht="14.25" x14ac:dyDescent="0.2">
      <c r="A5" s="8">
        <v>1</v>
      </c>
      <c r="B5" s="9">
        <v>2</v>
      </c>
      <c r="C5" s="8">
        <v>3</v>
      </c>
    </row>
    <row r="6" spans="1:3" s="3" customFormat="1" ht="30" customHeight="1" x14ac:dyDescent="0.2">
      <c r="A6" s="84" t="s">
        <v>0</v>
      </c>
      <c r="B6" s="14" t="s">
        <v>123</v>
      </c>
      <c r="C6" s="7">
        <f>C7+C8+C9+C14+C15+C16+C17+C18+C19+C20+C21+C22+C23+C24+C28+C29+C31+C32+C33</f>
        <v>8859847</v>
      </c>
    </row>
    <row r="7" spans="1:3" ht="30" customHeight="1" x14ac:dyDescent="0.2">
      <c r="A7" s="85" t="s">
        <v>1</v>
      </c>
      <c r="B7" s="21" t="s">
        <v>88</v>
      </c>
      <c r="C7" s="22">
        <v>1195269</v>
      </c>
    </row>
    <row r="8" spans="1:3" ht="30" customHeight="1" x14ac:dyDescent="0.2">
      <c r="A8" s="85" t="s">
        <v>2</v>
      </c>
      <c r="B8" s="21" t="s">
        <v>89</v>
      </c>
      <c r="C8" s="22">
        <v>734279</v>
      </c>
    </row>
    <row r="9" spans="1:3" ht="30" customHeight="1" x14ac:dyDescent="0.2">
      <c r="A9" s="85" t="s">
        <v>3</v>
      </c>
      <c r="B9" s="21" t="s">
        <v>86</v>
      </c>
      <c r="C9" s="22">
        <v>3903404</v>
      </c>
    </row>
    <row r="10" spans="1:3" ht="30" customHeight="1" x14ac:dyDescent="0.2">
      <c r="A10" s="86" t="s">
        <v>54</v>
      </c>
      <c r="B10" s="74" t="s">
        <v>99</v>
      </c>
      <c r="C10" s="22">
        <v>363337</v>
      </c>
    </row>
    <row r="11" spans="1:3" ht="30" customHeight="1" x14ac:dyDescent="0.2">
      <c r="A11" s="86" t="s">
        <v>100</v>
      </c>
      <c r="B11" s="75" t="s">
        <v>103</v>
      </c>
      <c r="C11" s="22">
        <v>326941</v>
      </c>
    </row>
    <row r="12" spans="1:3" ht="30" customHeight="1" x14ac:dyDescent="0.2">
      <c r="A12" s="86" t="s">
        <v>101</v>
      </c>
      <c r="B12" s="74" t="s">
        <v>104</v>
      </c>
      <c r="C12" s="22">
        <v>159465</v>
      </c>
    </row>
    <row r="13" spans="1:3" ht="30" customHeight="1" x14ac:dyDescent="0.2">
      <c r="A13" s="86" t="s">
        <v>102</v>
      </c>
      <c r="B13" s="75" t="s">
        <v>105</v>
      </c>
      <c r="C13" s="22">
        <v>67106</v>
      </c>
    </row>
    <row r="14" spans="1:3" ht="30" customHeight="1" x14ac:dyDescent="0.2">
      <c r="A14" s="85" t="s">
        <v>4</v>
      </c>
      <c r="B14" s="21" t="s">
        <v>94</v>
      </c>
      <c r="C14" s="22">
        <v>305122</v>
      </c>
    </row>
    <row r="15" spans="1:3" ht="30" customHeight="1" x14ac:dyDescent="0.2">
      <c r="A15" s="85" t="s">
        <v>5</v>
      </c>
      <c r="B15" s="21" t="s">
        <v>90</v>
      </c>
      <c r="C15" s="22">
        <v>249175</v>
      </c>
    </row>
    <row r="16" spans="1:3" ht="30" customHeight="1" x14ac:dyDescent="0.2">
      <c r="A16" s="85" t="s">
        <v>6</v>
      </c>
      <c r="B16" s="21" t="s">
        <v>96</v>
      </c>
      <c r="C16" s="22">
        <v>234928</v>
      </c>
    </row>
    <row r="17" spans="1:3" ht="30" customHeight="1" x14ac:dyDescent="0.2">
      <c r="A17" s="85" t="s">
        <v>7</v>
      </c>
      <c r="B17" s="21" t="s">
        <v>95</v>
      </c>
      <c r="C17" s="22">
        <v>70656</v>
      </c>
    </row>
    <row r="18" spans="1:3" ht="30" customHeight="1" x14ac:dyDescent="0.2">
      <c r="A18" s="85" t="s">
        <v>8</v>
      </c>
      <c r="B18" s="21" t="s">
        <v>91</v>
      </c>
      <c r="C18" s="22">
        <v>202052</v>
      </c>
    </row>
    <row r="19" spans="1:3" ht="30" customHeight="1" x14ac:dyDescent="0.2">
      <c r="A19" s="85" t="s">
        <v>9</v>
      </c>
      <c r="B19" s="21" t="s">
        <v>92</v>
      </c>
      <c r="C19" s="22">
        <v>71496</v>
      </c>
    </row>
    <row r="20" spans="1:3" ht="30" customHeight="1" x14ac:dyDescent="0.2">
      <c r="A20" s="85" t="s">
        <v>10</v>
      </c>
      <c r="B20" s="21" t="s">
        <v>97</v>
      </c>
      <c r="C20" s="22">
        <v>4794</v>
      </c>
    </row>
    <row r="21" spans="1:3" ht="30" customHeight="1" x14ac:dyDescent="0.2">
      <c r="A21" s="85" t="s">
        <v>11</v>
      </c>
      <c r="B21" s="21" t="s">
        <v>93</v>
      </c>
      <c r="C21" s="22">
        <v>29721</v>
      </c>
    </row>
    <row r="22" spans="1:3" ht="30" customHeight="1" x14ac:dyDescent="0.2">
      <c r="A22" s="85" t="s">
        <v>12</v>
      </c>
      <c r="B22" s="21" t="s">
        <v>120</v>
      </c>
      <c r="C22" s="22">
        <v>246694</v>
      </c>
    </row>
    <row r="23" spans="1:3" ht="30" customHeight="1" x14ac:dyDescent="0.2">
      <c r="A23" s="85" t="s">
        <v>13</v>
      </c>
      <c r="B23" s="21" t="s">
        <v>106</v>
      </c>
      <c r="C23" s="22">
        <v>149437</v>
      </c>
    </row>
    <row r="24" spans="1:3" ht="30" customHeight="1" x14ac:dyDescent="0.2">
      <c r="A24" s="86" t="s">
        <v>14</v>
      </c>
      <c r="B24" s="21" t="s">
        <v>188</v>
      </c>
      <c r="C24" s="22">
        <f>C25+C26+C27</f>
        <v>962071</v>
      </c>
    </row>
    <row r="25" spans="1:3" ht="45" customHeight="1" x14ac:dyDescent="0.2">
      <c r="A25" s="85" t="s">
        <v>98</v>
      </c>
      <c r="B25" s="74" t="s">
        <v>108</v>
      </c>
      <c r="C25" s="22">
        <v>960934</v>
      </c>
    </row>
    <row r="26" spans="1:3" ht="30" customHeight="1" x14ac:dyDescent="0.2">
      <c r="A26" s="86" t="s">
        <v>107</v>
      </c>
      <c r="B26" s="74" t="s">
        <v>110</v>
      </c>
      <c r="C26" s="22">
        <v>966</v>
      </c>
    </row>
    <row r="27" spans="1:3" ht="30" customHeight="1" x14ac:dyDescent="0.2">
      <c r="A27" s="86" t="s">
        <v>111</v>
      </c>
      <c r="B27" s="74" t="s">
        <v>109</v>
      </c>
      <c r="C27" s="22">
        <v>171</v>
      </c>
    </row>
    <row r="28" spans="1:3" ht="30" customHeight="1" x14ac:dyDescent="0.2">
      <c r="A28" s="87" t="s">
        <v>15</v>
      </c>
      <c r="B28" s="11" t="s">
        <v>82</v>
      </c>
      <c r="C28" s="22">
        <v>0</v>
      </c>
    </row>
    <row r="29" spans="1:3" ht="30" customHeight="1" x14ac:dyDescent="0.2">
      <c r="A29" s="87" t="s">
        <v>79</v>
      </c>
      <c r="B29" s="15" t="s">
        <v>112</v>
      </c>
      <c r="C29" s="22">
        <v>127600</v>
      </c>
    </row>
    <row r="30" spans="1:3" ht="30" customHeight="1" x14ac:dyDescent="0.2">
      <c r="A30" s="86" t="s">
        <v>113</v>
      </c>
      <c r="B30" s="74" t="s">
        <v>122</v>
      </c>
      <c r="C30" s="22">
        <v>0</v>
      </c>
    </row>
    <row r="31" spans="1:3" ht="30" customHeight="1" x14ac:dyDescent="0.2">
      <c r="A31" s="87" t="s">
        <v>80</v>
      </c>
      <c r="B31" s="12" t="s">
        <v>83</v>
      </c>
      <c r="C31" s="22">
        <v>343149</v>
      </c>
    </row>
    <row r="32" spans="1:3" ht="30" customHeight="1" x14ac:dyDescent="0.2">
      <c r="A32" s="87" t="s">
        <v>81</v>
      </c>
      <c r="B32" s="15" t="s">
        <v>121</v>
      </c>
      <c r="C32" s="22">
        <v>30000</v>
      </c>
    </row>
    <row r="33" spans="1:3" ht="30" customHeight="1" x14ac:dyDescent="0.2">
      <c r="A33" s="87" t="s">
        <v>124</v>
      </c>
      <c r="B33" s="12" t="s">
        <v>125</v>
      </c>
      <c r="C33" s="22">
        <v>0</v>
      </c>
    </row>
    <row r="34" spans="1:3" s="5" customFormat="1" ht="30" customHeight="1" x14ac:dyDescent="0.2">
      <c r="A34" s="82" t="s">
        <v>56</v>
      </c>
      <c r="B34" s="13" t="s">
        <v>57</v>
      </c>
      <c r="C34" s="22">
        <v>0</v>
      </c>
    </row>
    <row r="35" spans="1:3" s="5" customFormat="1" ht="30" customHeight="1" x14ac:dyDescent="0.2">
      <c r="A35" s="82" t="s">
        <v>55</v>
      </c>
      <c r="B35" s="13" t="s">
        <v>58</v>
      </c>
      <c r="C35" s="24">
        <v>200932</v>
      </c>
    </row>
    <row r="36" spans="1:3" s="5" customFormat="1" ht="30" customHeight="1" x14ac:dyDescent="0.2">
      <c r="A36" s="82" t="s">
        <v>114</v>
      </c>
      <c r="B36" s="13" t="s">
        <v>198</v>
      </c>
      <c r="C36" s="24">
        <f>C11+C13+C24+C30</f>
        <v>1356118</v>
      </c>
    </row>
    <row r="37" spans="1:3" s="3" customFormat="1" ht="30" customHeight="1" x14ac:dyDescent="0.2">
      <c r="A37" s="88" t="s">
        <v>127</v>
      </c>
      <c r="B37" s="17" t="s">
        <v>201</v>
      </c>
      <c r="C37" s="10">
        <f>C38+C39+C40+C48+C50+C56+C57+C55</f>
        <v>65907</v>
      </c>
    </row>
    <row r="38" spans="1:3" ht="30" customHeight="1" x14ac:dyDescent="0.2">
      <c r="A38" s="87" t="s">
        <v>16</v>
      </c>
      <c r="B38" s="15" t="s">
        <v>17</v>
      </c>
      <c r="C38" s="22">
        <v>2584</v>
      </c>
    </row>
    <row r="39" spans="1:3" ht="30" customHeight="1" x14ac:dyDescent="0.2">
      <c r="A39" s="87" t="s">
        <v>18</v>
      </c>
      <c r="B39" s="15" t="s">
        <v>19</v>
      </c>
      <c r="C39" s="22">
        <v>8307</v>
      </c>
    </row>
    <row r="40" spans="1:3" ht="30" customHeight="1" x14ac:dyDescent="0.2">
      <c r="A40" s="87" t="s">
        <v>20</v>
      </c>
      <c r="B40" s="16" t="s">
        <v>190</v>
      </c>
      <c r="C40" s="22">
        <v>607</v>
      </c>
    </row>
    <row r="41" spans="1:3" ht="30" customHeight="1" x14ac:dyDescent="0.2">
      <c r="A41" s="87" t="s">
        <v>37</v>
      </c>
      <c r="B41" s="72" t="s">
        <v>30</v>
      </c>
      <c r="C41" s="22">
        <v>122</v>
      </c>
    </row>
    <row r="42" spans="1:3" ht="30" customHeight="1" x14ac:dyDescent="0.2">
      <c r="A42" s="87" t="s">
        <v>38</v>
      </c>
      <c r="B42" s="73" t="s">
        <v>31</v>
      </c>
      <c r="C42" s="22">
        <v>122</v>
      </c>
    </row>
    <row r="43" spans="1:3" ht="30" customHeight="1" x14ac:dyDescent="0.2">
      <c r="A43" s="87" t="s">
        <v>39</v>
      </c>
      <c r="B43" s="72" t="s">
        <v>32</v>
      </c>
      <c r="C43" s="22">
        <v>10</v>
      </c>
    </row>
    <row r="44" spans="1:3" ht="30" customHeight="1" x14ac:dyDescent="0.2">
      <c r="A44" s="87" t="s">
        <v>40</v>
      </c>
      <c r="B44" s="72" t="s">
        <v>33</v>
      </c>
      <c r="C44" s="22">
        <v>4</v>
      </c>
    </row>
    <row r="45" spans="1:3" ht="30" customHeight="1" x14ac:dyDescent="0.2">
      <c r="A45" s="87" t="s">
        <v>41</v>
      </c>
      <c r="B45" s="72" t="s">
        <v>34</v>
      </c>
      <c r="C45" s="22">
        <v>0</v>
      </c>
    </row>
    <row r="46" spans="1:3" ht="30" customHeight="1" x14ac:dyDescent="0.2">
      <c r="A46" s="87" t="s">
        <v>42</v>
      </c>
      <c r="B46" s="72" t="s">
        <v>35</v>
      </c>
      <c r="C46" s="22">
        <v>450</v>
      </c>
    </row>
    <row r="47" spans="1:3" ht="30" customHeight="1" x14ac:dyDescent="0.2">
      <c r="A47" s="87" t="s">
        <v>43</v>
      </c>
      <c r="B47" s="72" t="s">
        <v>36</v>
      </c>
      <c r="C47" s="22">
        <v>21</v>
      </c>
    </row>
    <row r="48" spans="1:3" ht="30" customHeight="1" x14ac:dyDescent="0.2">
      <c r="A48" s="87" t="s">
        <v>21</v>
      </c>
      <c r="B48" s="15" t="s">
        <v>115</v>
      </c>
      <c r="C48" s="22">
        <v>39736</v>
      </c>
    </row>
    <row r="49" spans="1:3" ht="30" customHeight="1" x14ac:dyDescent="0.2">
      <c r="A49" s="87" t="s">
        <v>116</v>
      </c>
      <c r="B49" s="72" t="s">
        <v>117</v>
      </c>
      <c r="C49" s="22">
        <v>250</v>
      </c>
    </row>
    <row r="50" spans="1:3" ht="30" customHeight="1" x14ac:dyDescent="0.2">
      <c r="A50" s="87" t="s">
        <v>22</v>
      </c>
      <c r="B50" s="16" t="s">
        <v>191</v>
      </c>
      <c r="C50" s="25">
        <f>C51+C52+C53+C54</f>
        <v>8927</v>
      </c>
    </row>
    <row r="51" spans="1:3" ht="30" customHeight="1" x14ac:dyDescent="0.2">
      <c r="A51" s="87" t="s">
        <v>48</v>
      </c>
      <c r="B51" s="72" t="s">
        <v>44</v>
      </c>
      <c r="C51" s="22">
        <v>6822</v>
      </c>
    </row>
    <row r="52" spans="1:3" ht="30" customHeight="1" x14ac:dyDescent="0.2">
      <c r="A52" s="87" t="s">
        <v>49</v>
      </c>
      <c r="B52" s="72" t="s">
        <v>45</v>
      </c>
      <c r="C52" s="22">
        <v>973</v>
      </c>
    </row>
    <row r="53" spans="1:3" ht="30" customHeight="1" x14ac:dyDescent="0.2">
      <c r="A53" s="87" t="s">
        <v>50</v>
      </c>
      <c r="B53" s="72" t="s">
        <v>46</v>
      </c>
      <c r="C53" s="22">
        <v>0</v>
      </c>
    </row>
    <row r="54" spans="1:3" ht="30" customHeight="1" x14ac:dyDescent="0.2">
      <c r="A54" s="87" t="s">
        <v>51</v>
      </c>
      <c r="B54" s="72" t="s">
        <v>47</v>
      </c>
      <c r="C54" s="22">
        <v>1132</v>
      </c>
    </row>
    <row r="55" spans="1:3" ht="30" customHeight="1" x14ac:dyDescent="0.2">
      <c r="A55" s="87" t="s">
        <v>23</v>
      </c>
      <c r="B55" s="15" t="s">
        <v>24</v>
      </c>
      <c r="C55" s="22">
        <v>0</v>
      </c>
    </row>
    <row r="56" spans="1:3" ht="30" customHeight="1" x14ac:dyDescent="0.2">
      <c r="A56" s="87" t="s">
        <v>25</v>
      </c>
      <c r="B56" s="15" t="s">
        <v>118</v>
      </c>
      <c r="C56" s="22">
        <v>5444</v>
      </c>
    </row>
    <row r="57" spans="1:3" ht="30" customHeight="1" x14ac:dyDescent="0.2">
      <c r="A57" s="87" t="s">
        <v>26</v>
      </c>
      <c r="B57" s="15" t="s">
        <v>27</v>
      </c>
      <c r="C57" s="22">
        <v>302</v>
      </c>
    </row>
    <row r="58" spans="1:3" s="3" customFormat="1" ht="30" customHeight="1" x14ac:dyDescent="0.2">
      <c r="A58" s="81" t="s">
        <v>159</v>
      </c>
      <c r="B58" s="17" t="s">
        <v>119</v>
      </c>
      <c r="C58" s="23">
        <f>C59+C60+C61+C62</f>
        <v>2968</v>
      </c>
    </row>
    <row r="59" spans="1:3" ht="30" customHeight="1" x14ac:dyDescent="0.2">
      <c r="A59" s="87" t="s">
        <v>75</v>
      </c>
      <c r="B59" s="15" t="s">
        <v>84</v>
      </c>
      <c r="C59" s="22">
        <v>280</v>
      </c>
    </row>
    <row r="60" spans="1:3" ht="30" customHeight="1" x14ac:dyDescent="0.2">
      <c r="A60" s="87" t="s">
        <v>28</v>
      </c>
      <c r="B60" s="15" t="s">
        <v>53</v>
      </c>
      <c r="C60" s="22">
        <v>1828</v>
      </c>
    </row>
    <row r="61" spans="1:3" ht="30" customHeight="1" x14ac:dyDescent="0.2">
      <c r="A61" s="87" t="s">
        <v>29</v>
      </c>
      <c r="B61" s="15" t="s">
        <v>77</v>
      </c>
      <c r="C61" s="22">
        <v>0</v>
      </c>
    </row>
    <row r="62" spans="1:3" ht="30" customHeight="1" x14ac:dyDescent="0.2">
      <c r="A62" s="87" t="s">
        <v>76</v>
      </c>
      <c r="B62" s="15" t="s">
        <v>78</v>
      </c>
      <c r="C62" s="22">
        <v>860</v>
      </c>
    </row>
    <row r="63" spans="1:3" ht="30" customHeight="1" x14ac:dyDescent="0.2">
      <c r="A63" s="81" t="s">
        <v>165</v>
      </c>
      <c r="B63" s="17" t="s">
        <v>85</v>
      </c>
      <c r="C63" s="23">
        <v>1355</v>
      </c>
    </row>
  </sheetData>
  <sheetProtection formatCells="0" formatColumns="0" formatRows="0" insertColumns="0" insertRows="0" insertHyperlinks="0" deleteColumns="0" deleteRows="0"/>
  <mergeCells count="1">
    <mergeCell ref="A1:B1"/>
  </mergeCells>
  <phoneticPr fontId="7" type="noConversion"/>
  <printOptions horizontalCentered="1"/>
  <pageMargins left="0" right="0" top="0.39370078740157483" bottom="0.59055118110236227" header="0.51181102362204722" footer="0.39370078740157483"/>
  <pageSetup paperSize="9" scale="40" orientation="portrait" r:id="rId1"/>
  <headerFooter alignWithMargins="0">
    <oddFooter>&amp;R&amp;20&amp;P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92D050"/>
    <pageSetUpPr fitToPage="1"/>
  </sheetPr>
  <dimension ref="A1:C63"/>
  <sheetViews>
    <sheetView showGridLines="0" view="pageBreakPreview" zoomScale="55" zoomScaleNormal="60" zoomScaleSheetLayoutView="55" workbookViewId="0">
      <pane ySplit="6" topLeftCell="A7" activePane="bottomLeft" state="frozen"/>
      <selection sqref="A1:C1"/>
      <selection pane="bottomLeft" sqref="A1:B1"/>
    </sheetView>
  </sheetViews>
  <sheetFormatPr defaultRowHeight="12.75" x14ac:dyDescent="0.2"/>
  <cols>
    <col min="1" max="1" width="13.7109375" style="2" customWidth="1"/>
    <col min="2" max="2" width="165.7109375" style="2" customWidth="1"/>
    <col min="3" max="3" width="25.7109375" style="2" customWidth="1"/>
    <col min="4" max="16384" width="9.140625" style="2"/>
  </cols>
  <sheetData>
    <row r="1" spans="1:3" s="18" customFormat="1" ht="54.95" customHeight="1" x14ac:dyDescent="0.2">
      <c r="A1" s="97" t="str">
        <f>NFZ!A1:C1</f>
        <v>ROCZNY PLAN FINANSOWY NARODOWEGO FUNDUSZU ZDROWIA NA ROK 2017</v>
      </c>
      <c r="B1" s="97"/>
      <c r="C1" s="31"/>
    </row>
    <row r="2" spans="1:3" s="19" customFormat="1" ht="33" customHeight="1" x14ac:dyDescent="0.2">
      <c r="A2" s="27" t="s">
        <v>71</v>
      </c>
      <c r="B2" s="27"/>
      <c r="C2" s="29"/>
    </row>
    <row r="3" spans="1:3" ht="33" customHeight="1" x14ac:dyDescent="0.2">
      <c r="A3" s="1"/>
      <c r="B3" s="20"/>
      <c r="C3" s="26"/>
    </row>
    <row r="4" spans="1:3" s="6" customFormat="1" ht="78" customHeight="1" x14ac:dyDescent="0.2">
      <c r="A4" s="32" t="s">
        <v>87</v>
      </c>
      <c r="B4" s="33" t="s">
        <v>52</v>
      </c>
      <c r="C4" s="64" t="s">
        <v>205</v>
      </c>
    </row>
    <row r="5" spans="1:3" s="4" customFormat="1" ht="14.25" x14ac:dyDescent="0.2">
      <c r="A5" s="8">
        <v>1</v>
      </c>
      <c r="B5" s="9">
        <v>2</v>
      </c>
      <c r="C5" s="8">
        <v>3</v>
      </c>
    </row>
    <row r="6" spans="1:3" s="3" customFormat="1" ht="30" customHeight="1" x14ac:dyDescent="0.2">
      <c r="A6" s="84" t="s">
        <v>0</v>
      </c>
      <c r="B6" s="14" t="s">
        <v>123</v>
      </c>
      <c r="C6" s="7">
        <f>C7+C8+C9+C14+C15+C16+C17+C18+C19+C20+C21+C22+C23+C24+C28+C29+C31+C32+C33</f>
        <v>2425774</v>
      </c>
    </row>
    <row r="7" spans="1:3" ht="30" customHeight="1" x14ac:dyDescent="0.2">
      <c r="A7" s="85" t="s">
        <v>1</v>
      </c>
      <c r="B7" s="21" t="s">
        <v>88</v>
      </c>
      <c r="C7" s="22">
        <v>307973</v>
      </c>
    </row>
    <row r="8" spans="1:3" ht="30" customHeight="1" x14ac:dyDescent="0.2">
      <c r="A8" s="85" t="s">
        <v>2</v>
      </c>
      <c r="B8" s="21" t="s">
        <v>89</v>
      </c>
      <c r="C8" s="22">
        <v>160587</v>
      </c>
    </row>
    <row r="9" spans="1:3" ht="30" customHeight="1" x14ac:dyDescent="0.2">
      <c r="A9" s="85" t="s">
        <v>3</v>
      </c>
      <c r="B9" s="21" t="s">
        <v>86</v>
      </c>
      <c r="C9" s="22">
        <v>968108</v>
      </c>
    </row>
    <row r="10" spans="1:3" ht="30" customHeight="1" x14ac:dyDescent="0.2">
      <c r="A10" s="86" t="s">
        <v>54</v>
      </c>
      <c r="B10" s="74" t="s">
        <v>99</v>
      </c>
      <c r="C10" s="22">
        <v>84736</v>
      </c>
    </row>
    <row r="11" spans="1:3" ht="30" customHeight="1" x14ac:dyDescent="0.2">
      <c r="A11" s="86" t="s">
        <v>100</v>
      </c>
      <c r="B11" s="75" t="s">
        <v>103</v>
      </c>
      <c r="C11" s="22">
        <v>72042</v>
      </c>
    </row>
    <row r="12" spans="1:3" ht="30" customHeight="1" x14ac:dyDescent="0.2">
      <c r="A12" s="86" t="s">
        <v>101</v>
      </c>
      <c r="B12" s="74" t="s">
        <v>104</v>
      </c>
      <c r="C12" s="22">
        <v>44878</v>
      </c>
    </row>
    <row r="13" spans="1:3" ht="30" customHeight="1" x14ac:dyDescent="0.2">
      <c r="A13" s="86" t="s">
        <v>102</v>
      </c>
      <c r="B13" s="75" t="s">
        <v>105</v>
      </c>
      <c r="C13" s="22">
        <v>19973</v>
      </c>
    </row>
    <row r="14" spans="1:3" ht="30" customHeight="1" x14ac:dyDescent="0.2">
      <c r="A14" s="85" t="s">
        <v>4</v>
      </c>
      <c r="B14" s="21" t="s">
        <v>94</v>
      </c>
      <c r="C14" s="22">
        <v>73237</v>
      </c>
    </row>
    <row r="15" spans="1:3" ht="30" customHeight="1" x14ac:dyDescent="0.2">
      <c r="A15" s="85" t="s">
        <v>5</v>
      </c>
      <c r="B15" s="21" t="s">
        <v>90</v>
      </c>
      <c r="C15" s="22">
        <v>70893</v>
      </c>
    </row>
    <row r="16" spans="1:3" ht="30" customHeight="1" x14ac:dyDescent="0.2">
      <c r="A16" s="85" t="s">
        <v>6</v>
      </c>
      <c r="B16" s="21" t="s">
        <v>96</v>
      </c>
      <c r="C16" s="22">
        <v>48416</v>
      </c>
    </row>
    <row r="17" spans="1:3" ht="30" customHeight="1" x14ac:dyDescent="0.2">
      <c r="A17" s="85" t="s">
        <v>7</v>
      </c>
      <c r="B17" s="21" t="s">
        <v>95</v>
      </c>
      <c r="C17" s="22">
        <v>24550</v>
      </c>
    </row>
    <row r="18" spans="1:3" ht="30" customHeight="1" x14ac:dyDescent="0.2">
      <c r="A18" s="85" t="s">
        <v>8</v>
      </c>
      <c r="B18" s="21" t="s">
        <v>91</v>
      </c>
      <c r="C18" s="22">
        <v>63409</v>
      </c>
    </row>
    <row r="19" spans="1:3" ht="30" customHeight="1" x14ac:dyDescent="0.2">
      <c r="A19" s="85" t="s">
        <v>9</v>
      </c>
      <c r="B19" s="21" t="s">
        <v>92</v>
      </c>
      <c r="C19" s="22">
        <v>26084</v>
      </c>
    </row>
    <row r="20" spans="1:3" ht="30" customHeight="1" x14ac:dyDescent="0.2">
      <c r="A20" s="85" t="s">
        <v>10</v>
      </c>
      <c r="B20" s="21" t="s">
        <v>97</v>
      </c>
      <c r="C20" s="22">
        <v>1650</v>
      </c>
    </row>
    <row r="21" spans="1:3" ht="30" customHeight="1" x14ac:dyDescent="0.2">
      <c r="A21" s="85" t="s">
        <v>11</v>
      </c>
      <c r="B21" s="21" t="s">
        <v>93</v>
      </c>
      <c r="C21" s="22">
        <v>5751</v>
      </c>
    </row>
    <row r="22" spans="1:3" ht="30" customHeight="1" x14ac:dyDescent="0.2">
      <c r="A22" s="85" t="s">
        <v>12</v>
      </c>
      <c r="B22" s="21" t="s">
        <v>120</v>
      </c>
      <c r="C22" s="22">
        <v>50071</v>
      </c>
    </row>
    <row r="23" spans="1:3" ht="30" customHeight="1" x14ac:dyDescent="0.2">
      <c r="A23" s="85" t="s">
        <v>13</v>
      </c>
      <c r="B23" s="21" t="s">
        <v>106</v>
      </c>
      <c r="C23" s="22">
        <v>30040</v>
      </c>
    </row>
    <row r="24" spans="1:3" ht="30" customHeight="1" x14ac:dyDescent="0.2">
      <c r="A24" s="86" t="s">
        <v>14</v>
      </c>
      <c r="B24" s="21" t="s">
        <v>188</v>
      </c>
      <c r="C24" s="22">
        <f>C25+C26+C27</f>
        <v>270240</v>
      </c>
    </row>
    <row r="25" spans="1:3" ht="45" customHeight="1" x14ac:dyDescent="0.2">
      <c r="A25" s="85" t="s">
        <v>98</v>
      </c>
      <c r="B25" s="74" t="s">
        <v>108</v>
      </c>
      <c r="C25" s="22">
        <v>269650</v>
      </c>
    </row>
    <row r="26" spans="1:3" ht="30" customHeight="1" x14ac:dyDescent="0.2">
      <c r="A26" s="86" t="s">
        <v>107</v>
      </c>
      <c r="B26" s="74" t="s">
        <v>110</v>
      </c>
      <c r="C26" s="22">
        <v>390</v>
      </c>
    </row>
    <row r="27" spans="1:3" ht="30" customHeight="1" x14ac:dyDescent="0.2">
      <c r="A27" s="86" t="s">
        <v>111</v>
      </c>
      <c r="B27" s="74" t="s">
        <v>109</v>
      </c>
      <c r="C27" s="22">
        <v>200</v>
      </c>
    </row>
    <row r="28" spans="1:3" ht="30" customHeight="1" x14ac:dyDescent="0.2">
      <c r="A28" s="87" t="s">
        <v>15</v>
      </c>
      <c r="B28" s="11" t="s">
        <v>82</v>
      </c>
      <c r="C28" s="22">
        <v>0</v>
      </c>
    </row>
    <row r="29" spans="1:3" ht="30" customHeight="1" x14ac:dyDescent="0.2">
      <c r="A29" s="87" t="s">
        <v>79</v>
      </c>
      <c r="B29" s="15" t="s">
        <v>112</v>
      </c>
      <c r="C29" s="22">
        <v>24247</v>
      </c>
    </row>
    <row r="30" spans="1:3" ht="30" customHeight="1" x14ac:dyDescent="0.2">
      <c r="A30" s="86" t="s">
        <v>113</v>
      </c>
      <c r="B30" s="74" t="s">
        <v>122</v>
      </c>
      <c r="C30" s="22">
        <v>0</v>
      </c>
    </row>
    <row r="31" spans="1:3" ht="30" customHeight="1" x14ac:dyDescent="0.2">
      <c r="A31" s="87" t="s">
        <v>80</v>
      </c>
      <c r="B31" s="12" t="s">
        <v>83</v>
      </c>
      <c r="C31" s="22">
        <v>238214</v>
      </c>
    </row>
    <row r="32" spans="1:3" ht="30" customHeight="1" x14ac:dyDescent="0.2">
      <c r="A32" s="87" t="s">
        <v>81</v>
      </c>
      <c r="B32" s="15" t="s">
        <v>121</v>
      </c>
      <c r="C32" s="22">
        <v>62304</v>
      </c>
    </row>
    <row r="33" spans="1:3" ht="30" customHeight="1" x14ac:dyDescent="0.2">
      <c r="A33" s="87" t="s">
        <v>124</v>
      </c>
      <c r="B33" s="12" t="s">
        <v>125</v>
      </c>
      <c r="C33" s="22">
        <v>0</v>
      </c>
    </row>
    <row r="34" spans="1:3" s="5" customFormat="1" ht="30" customHeight="1" x14ac:dyDescent="0.2">
      <c r="A34" s="82" t="s">
        <v>56</v>
      </c>
      <c r="B34" s="13" t="s">
        <v>57</v>
      </c>
      <c r="C34" s="22">
        <v>0</v>
      </c>
    </row>
    <row r="35" spans="1:3" s="5" customFormat="1" ht="30" customHeight="1" x14ac:dyDescent="0.2">
      <c r="A35" s="82" t="s">
        <v>55</v>
      </c>
      <c r="B35" s="13" t="s">
        <v>58</v>
      </c>
      <c r="C35" s="24">
        <v>57193</v>
      </c>
    </row>
    <row r="36" spans="1:3" s="5" customFormat="1" ht="30" customHeight="1" x14ac:dyDescent="0.2">
      <c r="A36" s="82" t="s">
        <v>114</v>
      </c>
      <c r="B36" s="13" t="s">
        <v>198</v>
      </c>
      <c r="C36" s="24">
        <f>C11+C13+C24+C30</f>
        <v>362255</v>
      </c>
    </row>
    <row r="37" spans="1:3" s="3" customFormat="1" ht="30" customHeight="1" x14ac:dyDescent="0.2">
      <c r="A37" s="88" t="s">
        <v>127</v>
      </c>
      <c r="B37" s="17" t="s">
        <v>201</v>
      </c>
      <c r="C37" s="10">
        <f>C38+C39+C40+C48+C50+C56+C57+C55</f>
        <v>16819</v>
      </c>
    </row>
    <row r="38" spans="1:3" ht="30" customHeight="1" x14ac:dyDescent="0.2">
      <c r="A38" s="87" t="s">
        <v>16</v>
      </c>
      <c r="B38" s="15" t="s">
        <v>17</v>
      </c>
      <c r="C38" s="22">
        <v>569</v>
      </c>
    </row>
    <row r="39" spans="1:3" ht="30" customHeight="1" x14ac:dyDescent="0.2">
      <c r="A39" s="87" t="s">
        <v>18</v>
      </c>
      <c r="B39" s="15" t="s">
        <v>19</v>
      </c>
      <c r="C39" s="22">
        <v>1725</v>
      </c>
    </row>
    <row r="40" spans="1:3" ht="30" customHeight="1" x14ac:dyDescent="0.2">
      <c r="A40" s="87" t="s">
        <v>20</v>
      </c>
      <c r="B40" s="16" t="s">
        <v>190</v>
      </c>
      <c r="C40" s="22">
        <v>61</v>
      </c>
    </row>
    <row r="41" spans="1:3" ht="30" customHeight="1" x14ac:dyDescent="0.2">
      <c r="A41" s="87" t="s">
        <v>37</v>
      </c>
      <c r="B41" s="72" t="s">
        <v>30</v>
      </c>
      <c r="C41" s="22">
        <v>7</v>
      </c>
    </row>
    <row r="42" spans="1:3" ht="30" customHeight="1" x14ac:dyDescent="0.2">
      <c r="A42" s="87" t="s">
        <v>38</v>
      </c>
      <c r="B42" s="73" t="s">
        <v>31</v>
      </c>
      <c r="C42" s="22">
        <v>7</v>
      </c>
    </row>
    <row r="43" spans="1:3" ht="30" customHeight="1" x14ac:dyDescent="0.2">
      <c r="A43" s="87" t="s">
        <v>39</v>
      </c>
      <c r="B43" s="72" t="s">
        <v>32</v>
      </c>
      <c r="C43" s="22">
        <v>17</v>
      </c>
    </row>
    <row r="44" spans="1:3" ht="30" customHeight="1" x14ac:dyDescent="0.2">
      <c r="A44" s="87" t="s">
        <v>40</v>
      </c>
      <c r="B44" s="72" t="s">
        <v>33</v>
      </c>
      <c r="C44" s="22">
        <v>0</v>
      </c>
    </row>
    <row r="45" spans="1:3" ht="30" customHeight="1" x14ac:dyDescent="0.2">
      <c r="A45" s="87" t="s">
        <v>41</v>
      </c>
      <c r="B45" s="72" t="s">
        <v>34</v>
      </c>
      <c r="C45" s="22">
        <v>0</v>
      </c>
    </row>
    <row r="46" spans="1:3" ht="30" customHeight="1" x14ac:dyDescent="0.2">
      <c r="A46" s="87" t="s">
        <v>42</v>
      </c>
      <c r="B46" s="72" t="s">
        <v>35</v>
      </c>
      <c r="C46" s="22">
        <v>20</v>
      </c>
    </row>
    <row r="47" spans="1:3" ht="30" customHeight="1" x14ac:dyDescent="0.2">
      <c r="A47" s="87" t="s">
        <v>43</v>
      </c>
      <c r="B47" s="72" t="s">
        <v>36</v>
      </c>
      <c r="C47" s="22">
        <v>17</v>
      </c>
    </row>
    <row r="48" spans="1:3" ht="30" customHeight="1" x14ac:dyDescent="0.2">
      <c r="A48" s="87" t="s">
        <v>21</v>
      </c>
      <c r="B48" s="15" t="s">
        <v>115</v>
      </c>
      <c r="C48" s="22">
        <v>11169</v>
      </c>
    </row>
    <row r="49" spans="1:3" ht="30" customHeight="1" x14ac:dyDescent="0.2">
      <c r="A49" s="87" t="s">
        <v>116</v>
      </c>
      <c r="B49" s="72" t="s">
        <v>117</v>
      </c>
      <c r="C49" s="22">
        <v>35</v>
      </c>
    </row>
    <row r="50" spans="1:3" ht="30" customHeight="1" x14ac:dyDescent="0.2">
      <c r="A50" s="87" t="s">
        <v>22</v>
      </c>
      <c r="B50" s="16" t="s">
        <v>191</v>
      </c>
      <c r="C50" s="25">
        <f>C51+C52+C53+C54</f>
        <v>2514</v>
      </c>
    </row>
    <row r="51" spans="1:3" ht="30" customHeight="1" x14ac:dyDescent="0.2">
      <c r="A51" s="87" t="s">
        <v>48</v>
      </c>
      <c r="B51" s="72" t="s">
        <v>44</v>
      </c>
      <c r="C51" s="22">
        <v>1917</v>
      </c>
    </row>
    <row r="52" spans="1:3" ht="30" customHeight="1" x14ac:dyDescent="0.2">
      <c r="A52" s="87" t="s">
        <v>49</v>
      </c>
      <c r="B52" s="72" t="s">
        <v>45</v>
      </c>
      <c r="C52" s="22">
        <v>274</v>
      </c>
    </row>
    <row r="53" spans="1:3" ht="30" customHeight="1" x14ac:dyDescent="0.2">
      <c r="A53" s="87" t="s">
        <v>50</v>
      </c>
      <c r="B53" s="72" t="s">
        <v>46</v>
      </c>
      <c r="C53" s="22">
        <v>0</v>
      </c>
    </row>
    <row r="54" spans="1:3" ht="30" customHeight="1" x14ac:dyDescent="0.2">
      <c r="A54" s="87" t="s">
        <v>51</v>
      </c>
      <c r="B54" s="72" t="s">
        <v>47</v>
      </c>
      <c r="C54" s="22">
        <v>323</v>
      </c>
    </row>
    <row r="55" spans="1:3" ht="30" customHeight="1" x14ac:dyDescent="0.2">
      <c r="A55" s="87" t="s">
        <v>23</v>
      </c>
      <c r="B55" s="15" t="s">
        <v>24</v>
      </c>
      <c r="C55" s="22">
        <v>0</v>
      </c>
    </row>
    <row r="56" spans="1:3" ht="30" customHeight="1" x14ac:dyDescent="0.2">
      <c r="A56" s="87" t="s">
        <v>25</v>
      </c>
      <c r="B56" s="15" t="s">
        <v>118</v>
      </c>
      <c r="C56" s="22">
        <v>600</v>
      </c>
    </row>
    <row r="57" spans="1:3" ht="30" customHeight="1" x14ac:dyDescent="0.2">
      <c r="A57" s="87" t="s">
        <v>26</v>
      </c>
      <c r="B57" s="15" t="s">
        <v>27</v>
      </c>
      <c r="C57" s="22">
        <v>181</v>
      </c>
    </row>
    <row r="58" spans="1:3" s="3" customFormat="1" ht="30" customHeight="1" x14ac:dyDescent="0.2">
      <c r="A58" s="81" t="s">
        <v>159</v>
      </c>
      <c r="B58" s="17" t="s">
        <v>119</v>
      </c>
      <c r="C58" s="23">
        <f>C59+C60+C61+C62</f>
        <v>10839</v>
      </c>
    </row>
    <row r="59" spans="1:3" ht="30" customHeight="1" x14ac:dyDescent="0.2">
      <c r="A59" s="87" t="s">
        <v>75</v>
      </c>
      <c r="B59" s="15" t="s">
        <v>84</v>
      </c>
      <c r="C59" s="22">
        <v>0</v>
      </c>
    </row>
    <row r="60" spans="1:3" ht="30" customHeight="1" x14ac:dyDescent="0.2">
      <c r="A60" s="87" t="s">
        <v>28</v>
      </c>
      <c r="B60" s="15" t="s">
        <v>53</v>
      </c>
      <c r="C60" s="22">
        <v>10239</v>
      </c>
    </row>
    <row r="61" spans="1:3" ht="30" customHeight="1" x14ac:dyDescent="0.2">
      <c r="A61" s="87" t="s">
        <v>29</v>
      </c>
      <c r="B61" s="15" t="s">
        <v>77</v>
      </c>
      <c r="C61" s="22">
        <v>0</v>
      </c>
    </row>
    <row r="62" spans="1:3" ht="30" customHeight="1" x14ac:dyDescent="0.2">
      <c r="A62" s="87" t="s">
        <v>76</v>
      </c>
      <c r="B62" s="15" t="s">
        <v>78</v>
      </c>
      <c r="C62" s="22">
        <v>600</v>
      </c>
    </row>
    <row r="63" spans="1:3" ht="30" customHeight="1" x14ac:dyDescent="0.2">
      <c r="A63" s="81" t="s">
        <v>165</v>
      </c>
      <c r="B63" s="17" t="s">
        <v>85</v>
      </c>
      <c r="C63" s="23">
        <v>3885</v>
      </c>
    </row>
  </sheetData>
  <sheetProtection formatCells="0" formatColumns="0" formatRows="0" insertColumns="0" insertRows="0" insertHyperlinks="0" deleteColumns="0" deleteRows="0"/>
  <mergeCells count="1">
    <mergeCell ref="A1:B1"/>
  </mergeCells>
  <phoneticPr fontId="7" type="noConversion"/>
  <printOptions horizontalCentered="1"/>
  <pageMargins left="0" right="0" top="0.39370078740157483" bottom="0.59055118110236227" header="0.51181102362204722" footer="0.39370078740157483"/>
  <pageSetup paperSize="9" scale="40" orientation="portrait" r:id="rId1"/>
  <headerFooter alignWithMargins="0">
    <oddFooter>&amp;R&amp;20&amp;P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rgb="FF92D050"/>
    <pageSetUpPr fitToPage="1"/>
  </sheetPr>
  <dimension ref="A1:C63"/>
  <sheetViews>
    <sheetView showGridLines="0" view="pageBreakPreview" zoomScale="55" zoomScaleNormal="70" zoomScaleSheetLayoutView="55" workbookViewId="0">
      <pane xSplit="2" ySplit="6" topLeftCell="C7" activePane="bottomRight" state="frozen"/>
      <selection sqref="A1:C1"/>
      <selection pane="topRight" sqref="A1:C1"/>
      <selection pane="bottomLeft" sqref="A1:C1"/>
      <selection pane="bottomRight" sqref="A1:B1"/>
    </sheetView>
  </sheetViews>
  <sheetFormatPr defaultRowHeight="12.75" x14ac:dyDescent="0.2"/>
  <cols>
    <col min="1" max="1" width="13.7109375" style="2" customWidth="1"/>
    <col min="2" max="2" width="165.7109375" style="2" customWidth="1"/>
    <col min="3" max="3" width="25.7109375" style="2" customWidth="1"/>
    <col min="4" max="16384" width="9.140625" style="2"/>
  </cols>
  <sheetData>
    <row r="1" spans="1:3" s="18" customFormat="1" ht="54.95" customHeight="1" x14ac:dyDescent="0.2">
      <c r="A1" s="97" t="str">
        <f>NFZ!A1:C1</f>
        <v>ROCZNY PLAN FINANSOWY NARODOWEGO FUNDUSZU ZDROWIA NA ROK 2017</v>
      </c>
      <c r="B1" s="97"/>
      <c r="C1" s="31"/>
    </row>
    <row r="2" spans="1:3" s="19" customFormat="1" ht="33" customHeight="1" x14ac:dyDescent="0.2">
      <c r="A2" s="27" t="s">
        <v>72</v>
      </c>
      <c r="B2" s="27"/>
      <c r="C2" s="29"/>
    </row>
    <row r="3" spans="1:3" ht="33" customHeight="1" x14ac:dyDescent="0.2">
      <c r="A3" s="1"/>
      <c r="B3" s="20"/>
      <c r="C3" s="26"/>
    </row>
    <row r="4" spans="1:3" s="6" customFormat="1" ht="78" customHeight="1" x14ac:dyDescent="0.2">
      <c r="A4" s="32" t="s">
        <v>87</v>
      </c>
      <c r="B4" s="33" t="s">
        <v>52</v>
      </c>
      <c r="C4" s="64" t="s">
        <v>205</v>
      </c>
    </row>
    <row r="5" spans="1:3" s="4" customFormat="1" ht="14.25" x14ac:dyDescent="0.2">
      <c r="A5" s="8">
        <v>1</v>
      </c>
      <c r="B5" s="9">
        <v>2</v>
      </c>
      <c r="C5" s="8">
        <v>3</v>
      </c>
    </row>
    <row r="6" spans="1:3" s="3" customFormat="1" ht="30" customHeight="1" x14ac:dyDescent="0.2">
      <c r="A6" s="84" t="s">
        <v>0</v>
      </c>
      <c r="B6" s="14" t="s">
        <v>123</v>
      </c>
      <c r="C6" s="7">
        <f>C7+C8+C9+C14+C15+C16+C17+C18+C19+C20+C21+C22+C23+C24+C28+C29+C31+C32+C33</f>
        <v>2536946</v>
      </c>
    </row>
    <row r="7" spans="1:3" ht="30" customHeight="1" x14ac:dyDescent="0.2">
      <c r="A7" s="85" t="s">
        <v>1</v>
      </c>
      <c r="B7" s="21" t="s">
        <v>88</v>
      </c>
      <c r="C7" s="22">
        <v>362423</v>
      </c>
    </row>
    <row r="8" spans="1:3" ht="30" customHeight="1" x14ac:dyDescent="0.2">
      <c r="A8" s="85" t="s">
        <v>2</v>
      </c>
      <c r="B8" s="21" t="s">
        <v>89</v>
      </c>
      <c r="C8" s="22">
        <v>194608</v>
      </c>
    </row>
    <row r="9" spans="1:3" ht="30" customHeight="1" x14ac:dyDescent="0.2">
      <c r="A9" s="85" t="s">
        <v>3</v>
      </c>
      <c r="B9" s="21" t="s">
        <v>86</v>
      </c>
      <c r="C9" s="22">
        <v>1015800</v>
      </c>
    </row>
    <row r="10" spans="1:3" ht="30" customHeight="1" x14ac:dyDescent="0.2">
      <c r="A10" s="86" t="s">
        <v>54</v>
      </c>
      <c r="B10" s="74" t="s">
        <v>99</v>
      </c>
      <c r="C10" s="22">
        <v>74308</v>
      </c>
    </row>
    <row r="11" spans="1:3" ht="30" customHeight="1" x14ac:dyDescent="0.2">
      <c r="A11" s="86" t="s">
        <v>100</v>
      </c>
      <c r="B11" s="75" t="s">
        <v>103</v>
      </c>
      <c r="C11" s="22">
        <v>66131</v>
      </c>
    </row>
    <row r="12" spans="1:3" ht="30" customHeight="1" x14ac:dyDescent="0.2">
      <c r="A12" s="86" t="s">
        <v>101</v>
      </c>
      <c r="B12" s="74" t="s">
        <v>104</v>
      </c>
      <c r="C12" s="22">
        <v>35979</v>
      </c>
    </row>
    <row r="13" spans="1:3" ht="30" customHeight="1" x14ac:dyDescent="0.2">
      <c r="A13" s="86" t="s">
        <v>102</v>
      </c>
      <c r="B13" s="75" t="s">
        <v>105</v>
      </c>
      <c r="C13" s="22">
        <v>17634</v>
      </c>
    </row>
    <row r="14" spans="1:3" ht="30" customHeight="1" x14ac:dyDescent="0.2">
      <c r="A14" s="85" t="s">
        <v>4</v>
      </c>
      <c r="B14" s="21" t="s">
        <v>94</v>
      </c>
      <c r="C14" s="22">
        <v>81392</v>
      </c>
    </row>
    <row r="15" spans="1:3" ht="30" customHeight="1" x14ac:dyDescent="0.2">
      <c r="A15" s="85" t="s">
        <v>5</v>
      </c>
      <c r="B15" s="21" t="s">
        <v>90</v>
      </c>
      <c r="C15" s="22">
        <v>70144</v>
      </c>
    </row>
    <row r="16" spans="1:3" ht="30" customHeight="1" x14ac:dyDescent="0.2">
      <c r="A16" s="85" t="s">
        <v>6</v>
      </c>
      <c r="B16" s="21" t="s">
        <v>96</v>
      </c>
      <c r="C16" s="22">
        <v>39998</v>
      </c>
    </row>
    <row r="17" spans="1:3" ht="30" customHeight="1" x14ac:dyDescent="0.2">
      <c r="A17" s="85" t="s">
        <v>7</v>
      </c>
      <c r="B17" s="21" t="s">
        <v>95</v>
      </c>
      <c r="C17" s="22">
        <v>26710</v>
      </c>
    </row>
    <row r="18" spans="1:3" ht="30" customHeight="1" x14ac:dyDescent="0.2">
      <c r="A18" s="85" t="s">
        <v>8</v>
      </c>
      <c r="B18" s="21" t="s">
        <v>91</v>
      </c>
      <c r="C18" s="22">
        <v>81405</v>
      </c>
    </row>
    <row r="19" spans="1:3" ht="30" customHeight="1" x14ac:dyDescent="0.2">
      <c r="A19" s="85" t="s">
        <v>9</v>
      </c>
      <c r="B19" s="21" t="s">
        <v>92</v>
      </c>
      <c r="C19" s="22">
        <v>21202</v>
      </c>
    </row>
    <row r="20" spans="1:3" ht="30" customHeight="1" x14ac:dyDescent="0.2">
      <c r="A20" s="85" t="s">
        <v>10</v>
      </c>
      <c r="B20" s="21" t="s">
        <v>97</v>
      </c>
      <c r="C20" s="22">
        <v>2961</v>
      </c>
    </row>
    <row r="21" spans="1:3" ht="30" customHeight="1" x14ac:dyDescent="0.2">
      <c r="A21" s="85" t="s">
        <v>11</v>
      </c>
      <c r="B21" s="21" t="s">
        <v>93</v>
      </c>
      <c r="C21" s="22">
        <v>5910</v>
      </c>
    </row>
    <row r="22" spans="1:3" ht="30" customHeight="1" x14ac:dyDescent="0.2">
      <c r="A22" s="85" t="s">
        <v>12</v>
      </c>
      <c r="B22" s="21" t="s">
        <v>120</v>
      </c>
      <c r="C22" s="22">
        <v>59259</v>
      </c>
    </row>
    <row r="23" spans="1:3" ht="30" customHeight="1" x14ac:dyDescent="0.2">
      <c r="A23" s="85" t="s">
        <v>13</v>
      </c>
      <c r="B23" s="21" t="s">
        <v>106</v>
      </c>
      <c r="C23" s="22">
        <v>34008</v>
      </c>
    </row>
    <row r="24" spans="1:3" ht="30" customHeight="1" x14ac:dyDescent="0.2">
      <c r="A24" s="86" t="s">
        <v>14</v>
      </c>
      <c r="B24" s="21" t="s">
        <v>188</v>
      </c>
      <c r="C24" s="22">
        <f>C25+C26+C27</f>
        <v>272874</v>
      </c>
    </row>
    <row r="25" spans="1:3" ht="45" customHeight="1" x14ac:dyDescent="0.2">
      <c r="A25" s="85" t="s">
        <v>98</v>
      </c>
      <c r="B25" s="74" t="s">
        <v>108</v>
      </c>
      <c r="C25" s="22">
        <v>272204</v>
      </c>
    </row>
    <row r="26" spans="1:3" ht="30" customHeight="1" x14ac:dyDescent="0.2">
      <c r="A26" s="86" t="s">
        <v>107</v>
      </c>
      <c r="B26" s="74" t="s">
        <v>110</v>
      </c>
      <c r="C26" s="22">
        <v>520</v>
      </c>
    </row>
    <row r="27" spans="1:3" ht="30" customHeight="1" x14ac:dyDescent="0.2">
      <c r="A27" s="86" t="s">
        <v>111</v>
      </c>
      <c r="B27" s="74" t="s">
        <v>109</v>
      </c>
      <c r="C27" s="22">
        <v>150</v>
      </c>
    </row>
    <row r="28" spans="1:3" ht="30" customHeight="1" x14ac:dyDescent="0.2">
      <c r="A28" s="87" t="s">
        <v>15</v>
      </c>
      <c r="B28" s="11" t="s">
        <v>82</v>
      </c>
      <c r="C28" s="22">
        <v>0</v>
      </c>
    </row>
    <row r="29" spans="1:3" ht="30" customHeight="1" x14ac:dyDescent="0.2">
      <c r="A29" s="87" t="s">
        <v>79</v>
      </c>
      <c r="B29" s="15" t="s">
        <v>112</v>
      </c>
      <c r="C29" s="22">
        <v>19122</v>
      </c>
    </row>
    <row r="30" spans="1:3" ht="30" customHeight="1" x14ac:dyDescent="0.2">
      <c r="A30" s="86" t="s">
        <v>113</v>
      </c>
      <c r="B30" s="74" t="s">
        <v>122</v>
      </c>
      <c r="C30" s="22">
        <v>0</v>
      </c>
    </row>
    <row r="31" spans="1:3" ht="30" customHeight="1" x14ac:dyDescent="0.2">
      <c r="A31" s="87" t="s">
        <v>80</v>
      </c>
      <c r="B31" s="12" t="s">
        <v>83</v>
      </c>
      <c r="C31" s="22">
        <v>249130</v>
      </c>
    </row>
    <row r="32" spans="1:3" ht="30" customHeight="1" x14ac:dyDescent="0.2">
      <c r="A32" s="87" t="s">
        <v>81</v>
      </c>
      <c r="B32" s="15" t="s">
        <v>121</v>
      </c>
      <c r="C32" s="22">
        <v>0</v>
      </c>
    </row>
    <row r="33" spans="1:3" ht="30" customHeight="1" x14ac:dyDescent="0.2">
      <c r="A33" s="87" t="s">
        <v>124</v>
      </c>
      <c r="B33" s="12" t="s">
        <v>125</v>
      </c>
      <c r="C33" s="22">
        <v>0</v>
      </c>
    </row>
    <row r="34" spans="1:3" s="5" customFormat="1" ht="30" customHeight="1" x14ac:dyDescent="0.2">
      <c r="A34" s="82" t="s">
        <v>56</v>
      </c>
      <c r="B34" s="13" t="s">
        <v>57</v>
      </c>
      <c r="C34" s="22">
        <v>0</v>
      </c>
    </row>
    <row r="35" spans="1:3" s="5" customFormat="1" ht="30" customHeight="1" x14ac:dyDescent="0.2">
      <c r="A35" s="82" t="s">
        <v>55</v>
      </c>
      <c r="B35" s="13" t="s">
        <v>58</v>
      </c>
      <c r="C35" s="24">
        <v>93059</v>
      </c>
    </row>
    <row r="36" spans="1:3" s="5" customFormat="1" ht="30" customHeight="1" x14ac:dyDescent="0.2">
      <c r="A36" s="82" t="s">
        <v>114</v>
      </c>
      <c r="B36" s="13" t="s">
        <v>198</v>
      </c>
      <c r="C36" s="24">
        <f>C11+C13+C24+C30</f>
        <v>356639</v>
      </c>
    </row>
    <row r="37" spans="1:3" s="3" customFormat="1" ht="30" customHeight="1" x14ac:dyDescent="0.2">
      <c r="A37" s="88" t="s">
        <v>127</v>
      </c>
      <c r="B37" s="17" t="s">
        <v>201</v>
      </c>
      <c r="C37" s="10">
        <f>C38+C39+C40+C48+C50+C56+C57+C55</f>
        <v>19451</v>
      </c>
    </row>
    <row r="38" spans="1:3" ht="30" customHeight="1" x14ac:dyDescent="0.2">
      <c r="A38" s="87" t="s">
        <v>16</v>
      </c>
      <c r="B38" s="15" t="s">
        <v>17</v>
      </c>
      <c r="C38" s="22">
        <v>813</v>
      </c>
    </row>
    <row r="39" spans="1:3" ht="30" customHeight="1" x14ac:dyDescent="0.2">
      <c r="A39" s="87" t="s">
        <v>18</v>
      </c>
      <c r="B39" s="15" t="s">
        <v>19</v>
      </c>
      <c r="C39" s="22">
        <v>2077</v>
      </c>
    </row>
    <row r="40" spans="1:3" ht="30" customHeight="1" x14ac:dyDescent="0.2">
      <c r="A40" s="87" t="s">
        <v>20</v>
      </c>
      <c r="B40" s="16" t="s">
        <v>190</v>
      </c>
      <c r="C40" s="22">
        <v>96</v>
      </c>
    </row>
    <row r="41" spans="1:3" ht="30" customHeight="1" x14ac:dyDescent="0.2">
      <c r="A41" s="87" t="s">
        <v>37</v>
      </c>
      <c r="B41" s="72" t="s">
        <v>30</v>
      </c>
      <c r="C41" s="22">
        <v>30</v>
      </c>
    </row>
    <row r="42" spans="1:3" ht="30" customHeight="1" x14ac:dyDescent="0.2">
      <c r="A42" s="87" t="s">
        <v>38</v>
      </c>
      <c r="B42" s="73" t="s">
        <v>31</v>
      </c>
      <c r="C42" s="22">
        <v>27</v>
      </c>
    </row>
    <row r="43" spans="1:3" ht="30" customHeight="1" x14ac:dyDescent="0.2">
      <c r="A43" s="87" t="s">
        <v>39</v>
      </c>
      <c r="B43" s="72" t="s">
        <v>32</v>
      </c>
      <c r="C43" s="22">
        <v>5</v>
      </c>
    </row>
    <row r="44" spans="1:3" ht="30" customHeight="1" x14ac:dyDescent="0.2">
      <c r="A44" s="87" t="s">
        <v>40</v>
      </c>
      <c r="B44" s="72" t="s">
        <v>33</v>
      </c>
      <c r="C44" s="22">
        <v>0</v>
      </c>
    </row>
    <row r="45" spans="1:3" ht="30" customHeight="1" x14ac:dyDescent="0.2">
      <c r="A45" s="87" t="s">
        <v>41</v>
      </c>
      <c r="B45" s="72" t="s">
        <v>34</v>
      </c>
      <c r="C45" s="22">
        <v>0</v>
      </c>
    </row>
    <row r="46" spans="1:3" ht="30" customHeight="1" x14ac:dyDescent="0.2">
      <c r="A46" s="87" t="s">
        <v>42</v>
      </c>
      <c r="B46" s="72" t="s">
        <v>35</v>
      </c>
      <c r="C46" s="22">
        <v>58</v>
      </c>
    </row>
    <row r="47" spans="1:3" ht="30" customHeight="1" x14ac:dyDescent="0.2">
      <c r="A47" s="87" t="s">
        <v>43</v>
      </c>
      <c r="B47" s="72" t="s">
        <v>36</v>
      </c>
      <c r="C47" s="22">
        <v>3</v>
      </c>
    </row>
    <row r="48" spans="1:3" ht="30" customHeight="1" x14ac:dyDescent="0.2">
      <c r="A48" s="87" t="s">
        <v>21</v>
      </c>
      <c r="B48" s="15" t="s">
        <v>115</v>
      </c>
      <c r="C48" s="22">
        <v>11696</v>
      </c>
    </row>
    <row r="49" spans="1:3" ht="30" customHeight="1" x14ac:dyDescent="0.2">
      <c r="A49" s="87" t="s">
        <v>116</v>
      </c>
      <c r="B49" s="72" t="s">
        <v>117</v>
      </c>
      <c r="C49" s="22">
        <v>30</v>
      </c>
    </row>
    <row r="50" spans="1:3" ht="30" customHeight="1" x14ac:dyDescent="0.2">
      <c r="A50" s="87" t="s">
        <v>22</v>
      </c>
      <c r="B50" s="16" t="s">
        <v>191</v>
      </c>
      <c r="C50" s="25">
        <f>C51+C52+C53+C54</f>
        <v>2624</v>
      </c>
    </row>
    <row r="51" spans="1:3" ht="30" customHeight="1" x14ac:dyDescent="0.2">
      <c r="A51" s="87" t="s">
        <v>48</v>
      </c>
      <c r="B51" s="72" t="s">
        <v>44</v>
      </c>
      <c r="C51" s="22">
        <v>2009</v>
      </c>
    </row>
    <row r="52" spans="1:3" ht="30" customHeight="1" x14ac:dyDescent="0.2">
      <c r="A52" s="87" t="s">
        <v>49</v>
      </c>
      <c r="B52" s="72" t="s">
        <v>45</v>
      </c>
      <c r="C52" s="22">
        <v>286</v>
      </c>
    </row>
    <row r="53" spans="1:3" ht="30" customHeight="1" x14ac:dyDescent="0.2">
      <c r="A53" s="87" t="s">
        <v>50</v>
      </c>
      <c r="B53" s="72" t="s">
        <v>46</v>
      </c>
      <c r="C53" s="22">
        <v>0</v>
      </c>
    </row>
    <row r="54" spans="1:3" ht="30" customHeight="1" x14ac:dyDescent="0.2">
      <c r="A54" s="87" t="s">
        <v>51</v>
      </c>
      <c r="B54" s="72" t="s">
        <v>47</v>
      </c>
      <c r="C54" s="22">
        <v>329</v>
      </c>
    </row>
    <row r="55" spans="1:3" ht="30" customHeight="1" x14ac:dyDescent="0.2">
      <c r="A55" s="87" t="s">
        <v>23</v>
      </c>
      <c r="B55" s="15" t="s">
        <v>24</v>
      </c>
      <c r="C55" s="22">
        <v>0</v>
      </c>
    </row>
    <row r="56" spans="1:3" ht="30" customHeight="1" x14ac:dyDescent="0.2">
      <c r="A56" s="87" t="s">
        <v>25</v>
      </c>
      <c r="B56" s="15" t="s">
        <v>118</v>
      </c>
      <c r="C56" s="22">
        <v>1980</v>
      </c>
    </row>
    <row r="57" spans="1:3" ht="30" customHeight="1" x14ac:dyDescent="0.2">
      <c r="A57" s="87" t="s">
        <v>26</v>
      </c>
      <c r="B57" s="15" t="s">
        <v>27</v>
      </c>
      <c r="C57" s="22">
        <v>165</v>
      </c>
    </row>
    <row r="58" spans="1:3" s="3" customFormat="1" ht="30" customHeight="1" x14ac:dyDescent="0.2">
      <c r="A58" s="81" t="s">
        <v>159</v>
      </c>
      <c r="B58" s="17" t="s">
        <v>119</v>
      </c>
      <c r="C58" s="23">
        <f>C59+C60+C61+C62</f>
        <v>946</v>
      </c>
    </row>
    <row r="59" spans="1:3" ht="30" customHeight="1" x14ac:dyDescent="0.2">
      <c r="A59" s="87" t="s">
        <v>75</v>
      </c>
      <c r="B59" s="15" t="s">
        <v>84</v>
      </c>
      <c r="C59" s="22">
        <v>0</v>
      </c>
    </row>
    <row r="60" spans="1:3" ht="30" customHeight="1" x14ac:dyDescent="0.2">
      <c r="A60" s="87" t="s">
        <v>28</v>
      </c>
      <c r="B60" s="15" t="s">
        <v>53</v>
      </c>
      <c r="C60" s="22">
        <v>209</v>
      </c>
    </row>
    <row r="61" spans="1:3" ht="30" customHeight="1" x14ac:dyDescent="0.2">
      <c r="A61" s="87" t="s">
        <v>29</v>
      </c>
      <c r="B61" s="15" t="s">
        <v>77</v>
      </c>
      <c r="C61" s="22">
        <v>0</v>
      </c>
    </row>
    <row r="62" spans="1:3" ht="30" customHeight="1" x14ac:dyDescent="0.2">
      <c r="A62" s="87" t="s">
        <v>76</v>
      </c>
      <c r="B62" s="15" t="s">
        <v>78</v>
      </c>
      <c r="C62" s="22">
        <v>737</v>
      </c>
    </row>
    <row r="63" spans="1:3" ht="30" customHeight="1" x14ac:dyDescent="0.2">
      <c r="A63" s="81" t="s">
        <v>165</v>
      </c>
      <c r="B63" s="17" t="s">
        <v>85</v>
      </c>
      <c r="C63" s="23">
        <v>45</v>
      </c>
    </row>
  </sheetData>
  <sheetProtection formatCells="0" formatColumns="0" formatRows="0" insertColumns="0" insertRows="0" insertHyperlinks="0" deleteColumns="0" deleteRows="0"/>
  <mergeCells count="1">
    <mergeCell ref="A1:B1"/>
  </mergeCells>
  <phoneticPr fontId="7" type="noConversion"/>
  <printOptions horizontalCentered="1"/>
  <pageMargins left="0" right="0" top="0.39370078740157483" bottom="0.59055118110236227" header="0.51181102362204722" footer="0.39370078740157483"/>
  <pageSetup paperSize="9" scale="40" orientation="portrait" r:id="rId1"/>
  <headerFooter alignWithMargins="0">
    <oddFooter>&amp;R&amp;20&amp;P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rgb="FF92D050"/>
    <pageSetUpPr fitToPage="1"/>
  </sheetPr>
  <dimension ref="A1:C63"/>
  <sheetViews>
    <sheetView showGridLines="0" view="pageBreakPreview" zoomScale="55" zoomScaleNormal="70" zoomScaleSheetLayoutView="55" workbookViewId="0">
      <pane xSplit="2" ySplit="6" topLeftCell="C7" activePane="bottomRight" state="frozen"/>
      <selection sqref="A1:C1"/>
      <selection pane="topRight" sqref="A1:C1"/>
      <selection pane="bottomLeft" sqref="A1:C1"/>
      <selection pane="bottomRight" sqref="A1:B1"/>
    </sheetView>
  </sheetViews>
  <sheetFormatPr defaultRowHeight="12.75" x14ac:dyDescent="0.2"/>
  <cols>
    <col min="1" max="1" width="13.7109375" style="2" customWidth="1"/>
    <col min="2" max="2" width="165.7109375" style="2" customWidth="1"/>
    <col min="3" max="3" width="25.7109375" style="2" customWidth="1"/>
    <col min="4" max="16384" width="9.140625" style="2"/>
  </cols>
  <sheetData>
    <row r="1" spans="1:3" s="18" customFormat="1" ht="54.95" customHeight="1" x14ac:dyDescent="0.2">
      <c r="A1" s="97" t="str">
        <f>NFZ!A1:C1</f>
        <v>ROCZNY PLAN FINANSOWY NARODOWEGO FUNDUSZU ZDROWIA NA ROK 2017</v>
      </c>
      <c r="B1" s="97"/>
      <c r="C1" s="31"/>
    </row>
    <row r="2" spans="1:3" s="19" customFormat="1" ht="33" customHeight="1" x14ac:dyDescent="0.2">
      <c r="A2" s="27" t="s">
        <v>73</v>
      </c>
      <c r="B2" s="27"/>
      <c r="C2" s="29"/>
    </row>
    <row r="3" spans="1:3" ht="33" customHeight="1" x14ac:dyDescent="0.2">
      <c r="A3" s="1"/>
      <c r="B3" s="20"/>
      <c r="C3" s="26"/>
    </row>
    <row r="4" spans="1:3" s="6" customFormat="1" ht="78" customHeight="1" x14ac:dyDescent="0.2">
      <c r="A4" s="32" t="s">
        <v>87</v>
      </c>
      <c r="B4" s="33" t="s">
        <v>52</v>
      </c>
      <c r="C4" s="64" t="s">
        <v>205</v>
      </c>
    </row>
    <row r="5" spans="1:3" s="4" customFormat="1" ht="14.25" x14ac:dyDescent="0.2">
      <c r="A5" s="8">
        <v>1</v>
      </c>
      <c r="B5" s="9">
        <v>2</v>
      </c>
      <c r="C5" s="8">
        <v>3</v>
      </c>
    </row>
    <row r="6" spans="1:3" s="3" customFormat="1" ht="30" customHeight="1" x14ac:dyDescent="0.2">
      <c r="A6" s="84" t="s">
        <v>0</v>
      </c>
      <c r="B6" s="14" t="s">
        <v>123</v>
      </c>
      <c r="C6" s="7">
        <f>C7+C8+C9+C14+C15+C16+C17+C18+C19+C20+C21+C22+C23+C24+C28+C29+C31+C32+C33</f>
        <v>6512922</v>
      </c>
    </row>
    <row r="7" spans="1:3" ht="30" customHeight="1" x14ac:dyDescent="0.2">
      <c r="A7" s="85" t="s">
        <v>1</v>
      </c>
      <c r="B7" s="21" t="s">
        <v>88</v>
      </c>
      <c r="C7" s="22">
        <v>930844</v>
      </c>
    </row>
    <row r="8" spans="1:3" ht="30" customHeight="1" x14ac:dyDescent="0.2">
      <c r="A8" s="85" t="s">
        <v>2</v>
      </c>
      <c r="B8" s="21" t="s">
        <v>89</v>
      </c>
      <c r="C8" s="22">
        <v>512376</v>
      </c>
    </row>
    <row r="9" spans="1:3" ht="30" customHeight="1" x14ac:dyDescent="0.2">
      <c r="A9" s="85" t="s">
        <v>3</v>
      </c>
      <c r="B9" s="21" t="s">
        <v>86</v>
      </c>
      <c r="C9" s="22">
        <v>2863264</v>
      </c>
    </row>
    <row r="10" spans="1:3" ht="30" customHeight="1" x14ac:dyDescent="0.2">
      <c r="A10" s="86" t="s">
        <v>54</v>
      </c>
      <c r="B10" s="74" t="s">
        <v>99</v>
      </c>
      <c r="C10" s="22">
        <v>268967</v>
      </c>
    </row>
    <row r="11" spans="1:3" s="28" customFormat="1" ht="30" customHeight="1" x14ac:dyDescent="0.2">
      <c r="A11" s="89" t="s">
        <v>100</v>
      </c>
      <c r="B11" s="76" t="s">
        <v>103</v>
      </c>
      <c r="C11" s="22">
        <v>248309</v>
      </c>
    </row>
    <row r="12" spans="1:3" ht="30" customHeight="1" x14ac:dyDescent="0.2">
      <c r="A12" s="86" t="s">
        <v>101</v>
      </c>
      <c r="B12" s="74" t="s">
        <v>104</v>
      </c>
      <c r="C12" s="22">
        <v>114397</v>
      </c>
    </row>
    <row r="13" spans="1:3" ht="30" customHeight="1" x14ac:dyDescent="0.2">
      <c r="A13" s="86" t="s">
        <v>102</v>
      </c>
      <c r="B13" s="75" t="s">
        <v>105</v>
      </c>
      <c r="C13" s="22">
        <v>50881</v>
      </c>
    </row>
    <row r="14" spans="1:3" ht="30" customHeight="1" x14ac:dyDescent="0.2">
      <c r="A14" s="85" t="s">
        <v>4</v>
      </c>
      <c r="B14" s="21" t="s">
        <v>94</v>
      </c>
      <c r="C14" s="22">
        <v>197898</v>
      </c>
    </row>
    <row r="15" spans="1:3" ht="30" customHeight="1" x14ac:dyDescent="0.2">
      <c r="A15" s="85" t="s">
        <v>5</v>
      </c>
      <c r="B15" s="21" t="s">
        <v>90</v>
      </c>
      <c r="C15" s="22">
        <v>165832</v>
      </c>
    </row>
    <row r="16" spans="1:3" ht="30" customHeight="1" x14ac:dyDescent="0.2">
      <c r="A16" s="85" t="s">
        <v>6</v>
      </c>
      <c r="B16" s="21" t="s">
        <v>96</v>
      </c>
      <c r="C16" s="22">
        <v>81903</v>
      </c>
    </row>
    <row r="17" spans="1:3" ht="30" customHeight="1" x14ac:dyDescent="0.2">
      <c r="A17" s="85" t="s">
        <v>7</v>
      </c>
      <c r="B17" s="21" t="s">
        <v>95</v>
      </c>
      <c r="C17" s="22">
        <v>61839</v>
      </c>
    </row>
    <row r="18" spans="1:3" ht="30" customHeight="1" x14ac:dyDescent="0.2">
      <c r="A18" s="85" t="s">
        <v>8</v>
      </c>
      <c r="B18" s="21" t="s">
        <v>91</v>
      </c>
      <c r="C18" s="22">
        <v>144853</v>
      </c>
    </row>
    <row r="19" spans="1:3" ht="30" customHeight="1" x14ac:dyDescent="0.2">
      <c r="A19" s="85" t="s">
        <v>9</v>
      </c>
      <c r="B19" s="21" t="s">
        <v>92</v>
      </c>
      <c r="C19" s="22">
        <v>61500</v>
      </c>
    </row>
    <row r="20" spans="1:3" ht="30" customHeight="1" x14ac:dyDescent="0.2">
      <c r="A20" s="85" t="s">
        <v>10</v>
      </c>
      <c r="B20" s="21" t="s">
        <v>97</v>
      </c>
      <c r="C20" s="22">
        <v>3527</v>
      </c>
    </row>
    <row r="21" spans="1:3" ht="30" customHeight="1" x14ac:dyDescent="0.2">
      <c r="A21" s="85" t="s">
        <v>11</v>
      </c>
      <c r="B21" s="21" t="s">
        <v>93</v>
      </c>
      <c r="C21" s="22">
        <v>17908</v>
      </c>
    </row>
    <row r="22" spans="1:3" ht="30" customHeight="1" x14ac:dyDescent="0.2">
      <c r="A22" s="85" t="s">
        <v>12</v>
      </c>
      <c r="B22" s="21" t="s">
        <v>120</v>
      </c>
      <c r="C22" s="22">
        <v>195396</v>
      </c>
    </row>
    <row r="23" spans="1:3" ht="30" customHeight="1" x14ac:dyDescent="0.2">
      <c r="A23" s="85" t="s">
        <v>13</v>
      </c>
      <c r="B23" s="21" t="s">
        <v>106</v>
      </c>
      <c r="C23" s="22">
        <v>82000</v>
      </c>
    </row>
    <row r="24" spans="1:3" ht="30" customHeight="1" x14ac:dyDescent="0.2">
      <c r="A24" s="86" t="s">
        <v>14</v>
      </c>
      <c r="B24" s="21" t="s">
        <v>188</v>
      </c>
      <c r="C24" s="22">
        <f>C25+C26+C27</f>
        <v>714823</v>
      </c>
    </row>
    <row r="25" spans="1:3" ht="45" customHeight="1" x14ac:dyDescent="0.2">
      <c r="A25" s="85" t="s">
        <v>98</v>
      </c>
      <c r="B25" s="74" t="s">
        <v>108</v>
      </c>
      <c r="C25" s="22">
        <v>712573</v>
      </c>
    </row>
    <row r="26" spans="1:3" ht="30" customHeight="1" x14ac:dyDescent="0.2">
      <c r="A26" s="86" t="s">
        <v>107</v>
      </c>
      <c r="B26" s="74" t="s">
        <v>110</v>
      </c>
      <c r="C26" s="22">
        <v>1500</v>
      </c>
    </row>
    <row r="27" spans="1:3" ht="30" customHeight="1" x14ac:dyDescent="0.2">
      <c r="A27" s="86" t="s">
        <v>111</v>
      </c>
      <c r="B27" s="74" t="s">
        <v>109</v>
      </c>
      <c r="C27" s="22">
        <v>750</v>
      </c>
    </row>
    <row r="28" spans="1:3" ht="30" customHeight="1" x14ac:dyDescent="0.2">
      <c r="A28" s="87" t="s">
        <v>15</v>
      </c>
      <c r="B28" s="11" t="s">
        <v>82</v>
      </c>
      <c r="C28" s="22">
        <v>0</v>
      </c>
    </row>
    <row r="29" spans="1:3" ht="30" customHeight="1" x14ac:dyDescent="0.2">
      <c r="A29" s="87" t="s">
        <v>79</v>
      </c>
      <c r="B29" s="15" t="s">
        <v>112</v>
      </c>
      <c r="C29" s="22">
        <v>100068</v>
      </c>
    </row>
    <row r="30" spans="1:3" ht="30" customHeight="1" x14ac:dyDescent="0.2">
      <c r="A30" s="86" t="s">
        <v>113</v>
      </c>
      <c r="B30" s="74" t="s">
        <v>122</v>
      </c>
      <c r="C30" s="22">
        <v>0</v>
      </c>
    </row>
    <row r="31" spans="1:3" ht="30" customHeight="1" x14ac:dyDescent="0.2">
      <c r="A31" s="87" t="s">
        <v>80</v>
      </c>
      <c r="B31" s="12" t="s">
        <v>83</v>
      </c>
      <c r="C31" s="22">
        <v>345821</v>
      </c>
    </row>
    <row r="32" spans="1:3" ht="30" customHeight="1" x14ac:dyDescent="0.2">
      <c r="A32" s="87" t="s">
        <v>81</v>
      </c>
      <c r="B32" s="15" t="s">
        <v>121</v>
      </c>
      <c r="C32" s="22">
        <v>33070</v>
      </c>
    </row>
    <row r="33" spans="1:3" ht="30" customHeight="1" x14ac:dyDescent="0.2">
      <c r="A33" s="87" t="s">
        <v>124</v>
      </c>
      <c r="B33" s="12" t="s">
        <v>125</v>
      </c>
      <c r="C33" s="22">
        <v>0</v>
      </c>
    </row>
    <row r="34" spans="1:3" s="5" customFormat="1" ht="30" customHeight="1" x14ac:dyDescent="0.2">
      <c r="A34" s="82" t="s">
        <v>56</v>
      </c>
      <c r="B34" s="13" t="s">
        <v>57</v>
      </c>
      <c r="C34" s="22">
        <v>0</v>
      </c>
    </row>
    <row r="35" spans="1:3" s="5" customFormat="1" ht="30" customHeight="1" x14ac:dyDescent="0.2">
      <c r="A35" s="82" t="s">
        <v>55</v>
      </c>
      <c r="B35" s="13" t="s">
        <v>58</v>
      </c>
      <c r="C35" s="24">
        <v>147874</v>
      </c>
    </row>
    <row r="36" spans="1:3" s="5" customFormat="1" ht="30" customHeight="1" x14ac:dyDescent="0.2">
      <c r="A36" s="82" t="s">
        <v>114</v>
      </c>
      <c r="B36" s="13" t="s">
        <v>198</v>
      </c>
      <c r="C36" s="24">
        <f>C11+C13+C24+C30</f>
        <v>1014013</v>
      </c>
    </row>
    <row r="37" spans="1:3" s="3" customFormat="1" ht="30" customHeight="1" x14ac:dyDescent="0.2">
      <c r="A37" s="88" t="s">
        <v>127</v>
      </c>
      <c r="B37" s="17" t="s">
        <v>201</v>
      </c>
      <c r="C37" s="10">
        <f>C38+C39+C40+C48+C50+C56+C57+C55</f>
        <v>44272</v>
      </c>
    </row>
    <row r="38" spans="1:3" ht="30" customHeight="1" x14ac:dyDescent="0.2">
      <c r="A38" s="87" t="s">
        <v>16</v>
      </c>
      <c r="B38" s="15" t="s">
        <v>17</v>
      </c>
      <c r="C38" s="22">
        <v>2360</v>
      </c>
    </row>
    <row r="39" spans="1:3" ht="30" customHeight="1" x14ac:dyDescent="0.2">
      <c r="A39" s="87" t="s">
        <v>18</v>
      </c>
      <c r="B39" s="15" t="s">
        <v>19</v>
      </c>
      <c r="C39" s="22">
        <v>6904</v>
      </c>
    </row>
    <row r="40" spans="1:3" ht="30" customHeight="1" x14ac:dyDescent="0.2">
      <c r="A40" s="87" t="s">
        <v>20</v>
      </c>
      <c r="B40" s="16" t="s">
        <v>190</v>
      </c>
      <c r="C40" s="22">
        <v>554</v>
      </c>
    </row>
    <row r="41" spans="1:3" ht="30" customHeight="1" x14ac:dyDescent="0.2">
      <c r="A41" s="87" t="s">
        <v>37</v>
      </c>
      <c r="B41" s="72" t="s">
        <v>30</v>
      </c>
      <c r="C41" s="22">
        <v>52</v>
      </c>
    </row>
    <row r="42" spans="1:3" ht="30" customHeight="1" x14ac:dyDescent="0.2">
      <c r="A42" s="87" t="s">
        <v>38</v>
      </c>
      <c r="B42" s="73" t="s">
        <v>31</v>
      </c>
      <c r="C42" s="22">
        <v>52</v>
      </c>
    </row>
    <row r="43" spans="1:3" ht="30" customHeight="1" x14ac:dyDescent="0.2">
      <c r="A43" s="87" t="s">
        <v>39</v>
      </c>
      <c r="B43" s="72" t="s">
        <v>32</v>
      </c>
      <c r="C43" s="22">
        <v>240</v>
      </c>
    </row>
    <row r="44" spans="1:3" ht="30" customHeight="1" x14ac:dyDescent="0.2">
      <c r="A44" s="87" t="s">
        <v>40</v>
      </c>
      <c r="B44" s="72" t="s">
        <v>33</v>
      </c>
      <c r="C44" s="22">
        <v>0</v>
      </c>
    </row>
    <row r="45" spans="1:3" ht="30" customHeight="1" x14ac:dyDescent="0.2">
      <c r="A45" s="87" t="s">
        <v>41</v>
      </c>
      <c r="B45" s="72" t="s">
        <v>34</v>
      </c>
      <c r="C45" s="22">
        <v>0</v>
      </c>
    </row>
    <row r="46" spans="1:3" ht="30" customHeight="1" x14ac:dyDescent="0.2">
      <c r="A46" s="87" t="s">
        <v>42</v>
      </c>
      <c r="B46" s="72" t="s">
        <v>35</v>
      </c>
      <c r="C46" s="22">
        <v>256</v>
      </c>
    </row>
    <row r="47" spans="1:3" ht="30" customHeight="1" x14ac:dyDescent="0.2">
      <c r="A47" s="87" t="s">
        <v>43</v>
      </c>
      <c r="B47" s="72" t="s">
        <v>36</v>
      </c>
      <c r="C47" s="22">
        <v>6</v>
      </c>
    </row>
    <row r="48" spans="1:3" ht="30" customHeight="1" x14ac:dyDescent="0.2">
      <c r="A48" s="87" t="s">
        <v>21</v>
      </c>
      <c r="B48" s="15" t="s">
        <v>115</v>
      </c>
      <c r="C48" s="22">
        <v>24448</v>
      </c>
    </row>
    <row r="49" spans="1:3" ht="30" customHeight="1" x14ac:dyDescent="0.2">
      <c r="A49" s="87" t="s">
        <v>116</v>
      </c>
      <c r="B49" s="72" t="s">
        <v>117</v>
      </c>
      <c r="C49" s="22">
        <v>123</v>
      </c>
    </row>
    <row r="50" spans="1:3" ht="30" customHeight="1" x14ac:dyDescent="0.2">
      <c r="A50" s="87" t="s">
        <v>22</v>
      </c>
      <c r="B50" s="16" t="s">
        <v>191</v>
      </c>
      <c r="C50" s="25">
        <f>C51+C52+C53+C54</f>
        <v>5488</v>
      </c>
    </row>
    <row r="51" spans="1:3" ht="30" customHeight="1" x14ac:dyDescent="0.2">
      <c r="A51" s="87" t="s">
        <v>48</v>
      </c>
      <c r="B51" s="72" t="s">
        <v>44</v>
      </c>
      <c r="C51" s="22">
        <v>4197</v>
      </c>
    </row>
    <row r="52" spans="1:3" ht="30" customHeight="1" x14ac:dyDescent="0.2">
      <c r="A52" s="87" t="s">
        <v>49</v>
      </c>
      <c r="B52" s="72" t="s">
        <v>45</v>
      </c>
      <c r="C52" s="22">
        <v>598</v>
      </c>
    </row>
    <row r="53" spans="1:3" ht="30" customHeight="1" x14ac:dyDescent="0.2">
      <c r="A53" s="87" t="s">
        <v>50</v>
      </c>
      <c r="B53" s="72" t="s">
        <v>46</v>
      </c>
      <c r="C53" s="22">
        <v>0</v>
      </c>
    </row>
    <row r="54" spans="1:3" ht="30" customHeight="1" x14ac:dyDescent="0.2">
      <c r="A54" s="87" t="s">
        <v>51</v>
      </c>
      <c r="B54" s="72" t="s">
        <v>47</v>
      </c>
      <c r="C54" s="22">
        <v>693</v>
      </c>
    </row>
    <row r="55" spans="1:3" ht="30" customHeight="1" x14ac:dyDescent="0.2">
      <c r="A55" s="87" t="s">
        <v>23</v>
      </c>
      <c r="B55" s="15" t="s">
        <v>24</v>
      </c>
      <c r="C55" s="22">
        <v>0</v>
      </c>
    </row>
    <row r="56" spans="1:3" ht="30" customHeight="1" x14ac:dyDescent="0.2">
      <c r="A56" s="87" t="s">
        <v>25</v>
      </c>
      <c r="B56" s="15" t="s">
        <v>118</v>
      </c>
      <c r="C56" s="22">
        <v>4000</v>
      </c>
    </row>
    <row r="57" spans="1:3" ht="30" customHeight="1" x14ac:dyDescent="0.2">
      <c r="A57" s="87" t="s">
        <v>26</v>
      </c>
      <c r="B57" s="15" t="s">
        <v>27</v>
      </c>
      <c r="C57" s="22">
        <v>518</v>
      </c>
    </row>
    <row r="58" spans="1:3" s="3" customFormat="1" ht="30" customHeight="1" x14ac:dyDescent="0.2">
      <c r="A58" s="81" t="s">
        <v>159</v>
      </c>
      <c r="B58" s="17" t="s">
        <v>119</v>
      </c>
      <c r="C58" s="23">
        <f>C59+C60+C61+C62</f>
        <v>21250</v>
      </c>
    </row>
    <row r="59" spans="1:3" ht="30" customHeight="1" x14ac:dyDescent="0.2">
      <c r="A59" s="87" t="s">
        <v>75</v>
      </c>
      <c r="B59" s="15" t="s">
        <v>84</v>
      </c>
      <c r="C59" s="22">
        <v>50</v>
      </c>
    </row>
    <row r="60" spans="1:3" ht="30" customHeight="1" x14ac:dyDescent="0.2">
      <c r="A60" s="87" t="s">
        <v>28</v>
      </c>
      <c r="B60" s="15" t="s">
        <v>53</v>
      </c>
      <c r="C60" s="22">
        <v>20000</v>
      </c>
    </row>
    <row r="61" spans="1:3" ht="30" customHeight="1" x14ac:dyDescent="0.2">
      <c r="A61" s="87" t="s">
        <v>29</v>
      </c>
      <c r="B61" s="15" t="s">
        <v>77</v>
      </c>
      <c r="C61" s="22">
        <v>0</v>
      </c>
    </row>
    <row r="62" spans="1:3" ht="30" customHeight="1" x14ac:dyDescent="0.2">
      <c r="A62" s="87" t="s">
        <v>76</v>
      </c>
      <c r="B62" s="15" t="s">
        <v>78</v>
      </c>
      <c r="C62" s="22">
        <v>1200</v>
      </c>
    </row>
    <row r="63" spans="1:3" ht="30" customHeight="1" x14ac:dyDescent="0.2">
      <c r="A63" s="81" t="s">
        <v>165</v>
      </c>
      <c r="B63" s="17" t="s">
        <v>85</v>
      </c>
      <c r="C63" s="23">
        <v>3200</v>
      </c>
    </row>
  </sheetData>
  <sheetProtection formatCells="0" formatColumns="0" formatRows="0" insertColumns="0" insertRows="0" insertHyperlinks="0" deleteColumns="0" deleteRows="0"/>
  <mergeCells count="1">
    <mergeCell ref="A1:B1"/>
  </mergeCells>
  <phoneticPr fontId="7" type="noConversion"/>
  <printOptions horizontalCentered="1"/>
  <pageMargins left="0" right="0" top="0.39370078740157483" bottom="0.59055118110236227" header="0.51181102362204722" footer="0.39370078740157483"/>
  <pageSetup paperSize="9" scale="40" orientation="portrait" r:id="rId1"/>
  <headerFooter alignWithMargins="0">
    <oddFooter>&amp;R&amp;20&amp;P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rgb="FF92D050"/>
    <pageSetUpPr fitToPage="1"/>
  </sheetPr>
  <dimension ref="A1:C63"/>
  <sheetViews>
    <sheetView showGridLines="0" view="pageBreakPreview" zoomScale="55" zoomScaleNormal="70" zoomScaleSheetLayoutView="55" workbookViewId="0">
      <pane xSplit="2" ySplit="6" topLeftCell="C7" activePane="bottomRight" state="frozen"/>
      <selection sqref="A1:C1"/>
      <selection pane="topRight" sqref="A1:C1"/>
      <selection pane="bottomLeft" sqref="A1:C1"/>
      <selection pane="bottomRight" sqref="A1:B1"/>
    </sheetView>
  </sheetViews>
  <sheetFormatPr defaultRowHeight="12.75" x14ac:dyDescent="0.2"/>
  <cols>
    <col min="1" max="1" width="13.7109375" style="2" customWidth="1"/>
    <col min="2" max="2" width="165.7109375" style="2" customWidth="1"/>
    <col min="3" max="3" width="25.7109375" style="2" customWidth="1"/>
    <col min="4" max="16384" width="9.140625" style="2"/>
  </cols>
  <sheetData>
    <row r="1" spans="1:3" s="18" customFormat="1" ht="54.95" customHeight="1" x14ac:dyDescent="0.2">
      <c r="A1" s="97" t="str">
        <f>NFZ!A1:C1</f>
        <v>ROCZNY PLAN FINANSOWY NARODOWEGO FUNDUSZU ZDROWIA NA ROK 2017</v>
      </c>
      <c r="B1" s="97"/>
      <c r="C1" s="31"/>
    </row>
    <row r="2" spans="1:3" s="19" customFormat="1" ht="33" customHeight="1" x14ac:dyDescent="0.2">
      <c r="A2" s="27" t="s">
        <v>74</v>
      </c>
      <c r="B2" s="27"/>
      <c r="C2" s="29"/>
    </row>
    <row r="3" spans="1:3" ht="33" customHeight="1" x14ac:dyDescent="0.2">
      <c r="A3" s="1"/>
      <c r="B3" s="20"/>
      <c r="C3" s="26"/>
    </row>
    <row r="4" spans="1:3" s="6" customFormat="1" ht="78" customHeight="1" x14ac:dyDescent="0.2">
      <c r="A4" s="32" t="s">
        <v>87</v>
      </c>
      <c r="B4" s="33" t="s">
        <v>52</v>
      </c>
      <c r="C4" s="64" t="s">
        <v>205</v>
      </c>
    </row>
    <row r="5" spans="1:3" s="4" customFormat="1" ht="14.25" x14ac:dyDescent="0.2">
      <c r="A5" s="8">
        <v>1</v>
      </c>
      <c r="B5" s="9">
        <v>2</v>
      </c>
      <c r="C5" s="8">
        <v>3</v>
      </c>
    </row>
    <row r="6" spans="1:3" s="3" customFormat="1" ht="30" customHeight="1" x14ac:dyDescent="0.2">
      <c r="A6" s="84" t="s">
        <v>0</v>
      </c>
      <c r="B6" s="14" t="s">
        <v>123</v>
      </c>
      <c r="C6" s="7">
        <f>C7+C8+C9+C14+C15+C16+C17+C18+C19+C20+C21+C22+C23+C24+C28+C29+C31+C32+C33</f>
        <v>3158650</v>
      </c>
    </row>
    <row r="7" spans="1:3" ht="30" customHeight="1" x14ac:dyDescent="0.2">
      <c r="A7" s="85" t="s">
        <v>1</v>
      </c>
      <c r="B7" s="21" t="s">
        <v>88</v>
      </c>
      <c r="C7" s="22">
        <v>437285</v>
      </c>
    </row>
    <row r="8" spans="1:3" ht="30" customHeight="1" x14ac:dyDescent="0.2">
      <c r="A8" s="85" t="s">
        <v>2</v>
      </c>
      <c r="B8" s="21" t="s">
        <v>89</v>
      </c>
      <c r="C8" s="22">
        <v>265002</v>
      </c>
    </row>
    <row r="9" spans="1:3" ht="30" customHeight="1" x14ac:dyDescent="0.2">
      <c r="A9" s="85" t="s">
        <v>3</v>
      </c>
      <c r="B9" s="21" t="s">
        <v>86</v>
      </c>
      <c r="C9" s="22">
        <v>1410279</v>
      </c>
    </row>
    <row r="10" spans="1:3" ht="30" customHeight="1" x14ac:dyDescent="0.2">
      <c r="A10" s="86" t="s">
        <v>54</v>
      </c>
      <c r="B10" s="74" t="s">
        <v>99</v>
      </c>
      <c r="C10" s="22">
        <v>116642</v>
      </c>
    </row>
    <row r="11" spans="1:3" ht="30" customHeight="1" x14ac:dyDescent="0.2">
      <c r="A11" s="86" t="s">
        <v>100</v>
      </c>
      <c r="B11" s="75" t="s">
        <v>103</v>
      </c>
      <c r="C11" s="22">
        <v>105942</v>
      </c>
    </row>
    <row r="12" spans="1:3" ht="30" customHeight="1" x14ac:dyDescent="0.2">
      <c r="A12" s="86" t="s">
        <v>101</v>
      </c>
      <c r="B12" s="74" t="s">
        <v>104</v>
      </c>
      <c r="C12" s="22">
        <v>53337</v>
      </c>
    </row>
    <row r="13" spans="1:3" ht="30" customHeight="1" x14ac:dyDescent="0.2">
      <c r="A13" s="86" t="s">
        <v>102</v>
      </c>
      <c r="B13" s="75" t="s">
        <v>105</v>
      </c>
      <c r="C13" s="22">
        <v>23562</v>
      </c>
    </row>
    <row r="14" spans="1:3" ht="30" customHeight="1" x14ac:dyDescent="0.2">
      <c r="A14" s="85" t="s">
        <v>4</v>
      </c>
      <c r="B14" s="21" t="s">
        <v>94</v>
      </c>
      <c r="C14" s="22">
        <v>83459</v>
      </c>
    </row>
    <row r="15" spans="1:3" ht="30" customHeight="1" x14ac:dyDescent="0.2">
      <c r="A15" s="85" t="s">
        <v>5</v>
      </c>
      <c r="B15" s="21" t="s">
        <v>90</v>
      </c>
      <c r="C15" s="22">
        <v>72190</v>
      </c>
    </row>
    <row r="16" spans="1:3" ht="30" customHeight="1" x14ac:dyDescent="0.2">
      <c r="A16" s="85" t="s">
        <v>6</v>
      </c>
      <c r="B16" s="21" t="s">
        <v>96</v>
      </c>
      <c r="C16" s="22">
        <v>43034</v>
      </c>
    </row>
    <row r="17" spans="1:3" ht="30" customHeight="1" x14ac:dyDescent="0.2">
      <c r="A17" s="85" t="s">
        <v>7</v>
      </c>
      <c r="B17" s="21" t="s">
        <v>95</v>
      </c>
      <c r="C17" s="22">
        <v>14478</v>
      </c>
    </row>
    <row r="18" spans="1:3" ht="30" customHeight="1" x14ac:dyDescent="0.2">
      <c r="A18" s="85" t="s">
        <v>8</v>
      </c>
      <c r="B18" s="21" t="s">
        <v>91</v>
      </c>
      <c r="C18" s="22">
        <v>85741</v>
      </c>
    </row>
    <row r="19" spans="1:3" ht="30" customHeight="1" x14ac:dyDescent="0.2">
      <c r="A19" s="85" t="s">
        <v>9</v>
      </c>
      <c r="B19" s="21" t="s">
        <v>92</v>
      </c>
      <c r="C19" s="22">
        <v>26864</v>
      </c>
    </row>
    <row r="20" spans="1:3" ht="30" customHeight="1" x14ac:dyDescent="0.2">
      <c r="A20" s="85" t="s">
        <v>10</v>
      </c>
      <c r="B20" s="21" t="s">
        <v>97</v>
      </c>
      <c r="C20" s="22">
        <v>2472</v>
      </c>
    </row>
    <row r="21" spans="1:3" ht="30" customHeight="1" x14ac:dyDescent="0.2">
      <c r="A21" s="85" t="s">
        <v>11</v>
      </c>
      <c r="B21" s="21" t="s">
        <v>93</v>
      </c>
      <c r="C21" s="22">
        <v>9786</v>
      </c>
    </row>
    <row r="22" spans="1:3" ht="30" customHeight="1" x14ac:dyDescent="0.2">
      <c r="A22" s="85" t="s">
        <v>12</v>
      </c>
      <c r="B22" s="21" t="s">
        <v>120</v>
      </c>
      <c r="C22" s="22">
        <v>82131</v>
      </c>
    </row>
    <row r="23" spans="1:3" ht="30" customHeight="1" x14ac:dyDescent="0.2">
      <c r="A23" s="85" t="s">
        <v>13</v>
      </c>
      <c r="B23" s="21" t="s">
        <v>106</v>
      </c>
      <c r="C23" s="22">
        <v>41800</v>
      </c>
    </row>
    <row r="24" spans="1:3" ht="30" customHeight="1" x14ac:dyDescent="0.2">
      <c r="A24" s="86" t="s">
        <v>14</v>
      </c>
      <c r="B24" s="21" t="s">
        <v>188</v>
      </c>
      <c r="C24" s="22">
        <f>C25+C26+C27</f>
        <v>361707</v>
      </c>
    </row>
    <row r="25" spans="1:3" ht="45" customHeight="1" x14ac:dyDescent="0.2">
      <c r="A25" s="85" t="s">
        <v>98</v>
      </c>
      <c r="B25" s="74" t="s">
        <v>108</v>
      </c>
      <c r="C25" s="22">
        <v>361177</v>
      </c>
    </row>
    <row r="26" spans="1:3" ht="30" customHeight="1" x14ac:dyDescent="0.2">
      <c r="A26" s="86" t="s">
        <v>107</v>
      </c>
      <c r="B26" s="74" t="s">
        <v>110</v>
      </c>
      <c r="C26" s="22">
        <v>410</v>
      </c>
    </row>
    <row r="27" spans="1:3" ht="30" customHeight="1" x14ac:dyDescent="0.2">
      <c r="A27" s="86" t="s">
        <v>111</v>
      </c>
      <c r="B27" s="74" t="s">
        <v>109</v>
      </c>
      <c r="C27" s="22">
        <v>120</v>
      </c>
    </row>
    <row r="28" spans="1:3" ht="30" customHeight="1" x14ac:dyDescent="0.2">
      <c r="A28" s="87" t="s">
        <v>15</v>
      </c>
      <c r="B28" s="11" t="s">
        <v>82</v>
      </c>
      <c r="C28" s="22">
        <v>0</v>
      </c>
    </row>
    <row r="29" spans="1:3" ht="30" customHeight="1" x14ac:dyDescent="0.2">
      <c r="A29" s="87" t="s">
        <v>79</v>
      </c>
      <c r="B29" s="15" t="s">
        <v>112</v>
      </c>
      <c r="C29" s="22">
        <v>25949</v>
      </c>
    </row>
    <row r="30" spans="1:3" ht="30" customHeight="1" x14ac:dyDescent="0.2">
      <c r="A30" s="86" t="s">
        <v>113</v>
      </c>
      <c r="B30" s="74" t="s">
        <v>122</v>
      </c>
      <c r="C30" s="22">
        <v>0</v>
      </c>
    </row>
    <row r="31" spans="1:3" ht="30" customHeight="1" x14ac:dyDescent="0.2">
      <c r="A31" s="87" t="s">
        <v>80</v>
      </c>
      <c r="B31" s="12" t="s">
        <v>83</v>
      </c>
      <c r="C31" s="22">
        <v>196473</v>
      </c>
    </row>
    <row r="32" spans="1:3" ht="30" customHeight="1" x14ac:dyDescent="0.2">
      <c r="A32" s="87" t="s">
        <v>81</v>
      </c>
      <c r="B32" s="15" t="s">
        <v>121</v>
      </c>
      <c r="C32" s="22">
        <v>0</v>
      </c>
    </row>
    <row r="33" spans="1:3" ht="30" customHeight="1" x14ac:dyDescent="0.2">
      <c r="A33" s="87" t="s">
        <v>124</v>
      </c>
      <c r="B33" s="12" t="s">
        <v>125</v>
      </c>
      <c r="C33" s="22">
        <v>0</v>
      </c>
    </row>
    <row r="34" spans="1:3" s="5" customFormat="1" ht="30" customHeight="1" x14ac:dyDescent="0.2">
      <c r="A34" s="82" t="s">
        <v>56</v>
      </c>
      <c r="B34" s="13" t="s">
        <v>57</v>
      </c>
      <c r="C34" s="22">
        <v>0</v>
      </c>
    </row>
    <row r="35" spans="1:3" s="5" customFormat="1" ht="30" customHeight="1" x14ac:dyDescent="0.2">
      <c r="A35" s="82" t="s">
        <v>55</v>
      </c>
      <c r="B35" s="13" t="s">
        <v>58</v>
      </c>
      <c r="C35" s="24">
        <v>101307</v>
      </c>
    </row>
    <row r="36" spans="1:3" s="5" customFormat="1" ht="30" customHeight="1" x14ac:dyDescent="0.2">
      <c r="A36" s="82" t="s">
        <v>114</v>
      </c>
      <c r="B36" s="13" t="s">
        <v>198</v>
      </c>
      <c r="C36" s="24">
        <f>C11+C13+C24+C30</f>
        <v>491211</v>
      </c>
    </row>
    <row r="37" spans="1:3" s="3" customFormat="1" ht="30" customHeight="1" x14ac:dyDescent="0.2">
      <c r="A37" s="88" t="s">
        <v>127</v>
      </c>
      <c r="B37" s="17" t="s">
        <v>201</v>
      </c>
      <c r="C37" s="10">
        <f>C38+C39+C40+C48+C50+C56+C57+C55</f>
        <v>21833</v>
      </c>
    </row>
    <row r="38" spans="1:3" ht="30" customHeight="1" x14ac:dyDescent="0.2">
      <c r="A38" s="87" t="s">
        <v>16</v>
      </c>
      <c r="B38" s="15" t="s">
        <v>17</v>
      </c>
      <c r="C38" s="22">
        <v>810</v>
      </c>
    </row>
    <row r="39" spans="1:3" ht="30" customHeight="1" x14ac:dyDescent="0.2">
      <c r="A39" s="87" t="s">
        <v>18</v>
      </c>
      <c r="B39" s="15" t="s">
        <v>19</v>
      </c>
      <c r="C39" s="22">
        <v>2835</v>
      </c>
    </row>
    <row r="40" spans="1:3" ht="30" customHeight="1" x14ac:dyDescent="0.2">
      <c r="A40" s="87" t="s">
        <v>20</v>
      </c>
      <c r="B40" s="16" t="s">
        <v>190</v>
      </c>
      <c r="C40" s="22">
        <v>195</v>
      </c>
    </row>
    <row r="41" spans="1:3" ht="30" customHeight="1" x14ac:dyDescent="0.2">
      <c r="A41" s="87" t="s">
        <v>37</v>
      </c>
      <c r="B41" s="72" t="s">
        <v>30</v>
      </c>
      <c r="C41" s="22">
        <v>25</v>
      </c>
    </row>
    <row r="42" spans="1:3" ht="30" customHeight="1" x14ac:dyDescent="0.2">
      <c r="A42" s="87" t="s">
        <v>38</v>
      </c>
      <c r="B42" s="73" t="s">
        <v>31</v>
      </c>
      <c r="C42" s="22">
        <v>25</v>
      </c>
    </row>
    <row r="43" spans="1:3" ht="30" customHeight="1" x14ac:dyDescent="0.2">
      <c r="A43" s="87" t="s">
        <v>39</v>
      </c>
      <c r="B43" s="72" t="s">
        <v>32</v>
      </c>
      <c r="C43" s="22">
        <v>8</v>
      </c>
    </row>
    <row r="44" spans="1:3" ht="30" customHeight="1" x14ac:dyDescent="0.2">
      <c r="A44" s="87" t="s">
        <v>40</v>
      </c>
      <c r="B44" s="72" t="s">
        <v>33</v>
      </c>
      <c r="C44" s="22">
        <v>0</v>
      </c>
    </row>
    <row r="45" spans="1:3" ht="30" customHeight="1" x14ac:dyDescent="0.2">
      <c r="A45" s="87" t="s">
        <v>41</v>
      </c>
      <c r="B45" s="72" t="s">
        <v>34</v>
      </c>
      <c r="C45" s="22">
        <v>0</v>
      </c>
    </row>
    <row r="46" spans="1:3" ht="30" customHeight="1" x14ac:dyDescent="0.2">
      <c r="A46" s="87" t="s">
        <v>42</v>
      </c>
      <c r="B46" s="72" t="s">
        <v>35</v>
      </c>
      <c r="C46" s="22">
        <v>137</v>
      </c>
    </row>
    <row r="47" spans="1:3" ht="30" customHeight="1" x14ac:dyDescent="0.2">
      <c r="A47" s="87" t="s">
        <v>43</v>
      </c>
      <c r="B47" s="72" t="s">
        <v>36</v>
      </c>
      <c r="C47" s="22">
        <v>25</v>
      </c>
    </row>
    <row r="48" spans="1:3" ht="30" customHeight="1" x14ac:dyDescent="0.2">
      <c r="A48" s="87" t="s">
        <v>21</v>
      </c>
      <c r="B48" s="15" t="s">
        <v>115</v>
      </c>
      <c r="C48" s="22">
        <v>13741</v>
      </c>
    </row>
    <row r="49" spans="1:3" ht="30" customHeight="1" x14ac:dyDescent="0.2">
      <c r="A49" s="87" t="s">
        <v>116</v>
      </c>
      <c r="B49" s="72" t="s">
        <v>117</v>
      </c>
      <c r="C49" s="22">
        <v>57</v>
      </c>
    </row>
    <row r="50" spans="1:3" ht="30" customHeight="1" x14ac:dyDescent="0.2">
      <c r="A50" s="87" t="s">
        <v>22</v>
      </c>
      <c r="B50" s="16" t="s">
        <v>191</v>
      </c>
      <c r="C50" s="25">
        <f>C51+C52+C53+C54</f>
        <v>3094</v>
      </c>
    </row>
    <row r="51" spans="1:3" ht="30" customHeight="1" x14ac:dyDescent="0.2">
      <c r="A51" s="87" t="s">
        <v>48</v>
      </c>
      <c r="B51" s="72" t="s">
        <v>44</v>
      </c>
      <c r="C51" s="22">
        <v>2359</v>
      </c>
    </row>
    <row r="52" spans="1:3" ht="30" customHeight="1" x14ac:dyDescent="0.2">
      <c r="A52" s="87" t="s">
        <v>49</v>
      </c>
      <c r="B52" s="72" t="s">
        <v>45</v>
      </c>
      <c r="C52" s="22">
        <v>337</v>
      </c>
    </row>
    <row r="53" spans="1:3" ht="30" customHeight="1" x14ac:dyDescent="0.2">
      <c r="A53" s="87" t="s">
        <v>50</v>
      </c>
      <c r="B53" s="72" t="s">
        <v>46</v>
      </c>
      <c r="C53" s="22">
        <v>0</v>
      </c>
    </row>
    <row r="54" spans="1:3" ht="30" customHeight="1" x14ac:dyDescent="0.2">
      <c r="A54" s="87" t="s">
        <v>51</v>
      </c>
      <c r="B54" s="72" t="s">
        <v>47</v>
      </c>
      <c r="C54" s="22">
        <v>398</v>
      </c>
    </row>
    <row r="55" spans="1:3" ht="30" customHeight="1" x14ac:dyDescent="0.2">
      <c r="A55" s="87" t="s">
        <v>23</v>
      </c>
      <c r="B55" s="15" t="s">
        <v>24</v>
      </c>
      <c r="C55" s="22">
        <v>0</v>
      </c>
    </row>
    <row r="56" spans="1:3" ht="30" customHeight="1" x14ac:dyDescent="0.2">
      <c r="A56" s="87" t="s">
        <v>25</v>
      </c>
      <c r="B56" s="15" t="s">
        <v>118</v>
      </c>
      <c r="C56" s="22">
        <v>1011</v>
      </c>
    </row>
    <row r="57" spans="1:3" ht="30" customHeight="1" x14ac:dyDescent="0.2">
      <c r="A57" s="87" t="s">
        <v>26</v>
      </c>
      <c r="B57" s="15" t="s">
        <v>27</v>
      </c>
      <c r="C57" s="22">
        <v>147</v>
      </c>
    </row>
    <row r="58" spans="1:3" s="3" customFormat="1" ht="30" customHeight="1" x14ac:dyDescent="0.2">
      <c r="A58" s="81" t="s">
        <v>159</v>
      </c>
      <c r="B58" s="17" t="s">
        <v>119</v>
      </c>
      <c r="C58" s="23">
        <f>C59+C60+C61+C62</f>
        <v>956</v>
      </c>
    </row>
    <row r="59" spans="1:3" ht="30" customHeight="1" x14ac:dyDescent="0.2">
      <c r="A59" s="87" t="s">
        <v>75</v>
      </c>
      <c r="B59" s="15" t="s">
        <v>84</v>
      </c>
      <c r="C59" s="22">
        <v>0</v>
      </c>
    </row>
    <row r="60" spans="1:3" ht="30" customHeight="1" x14ac:dyDescent="0.2">
      <c r="A60" s="87" t="s">
        <v>28</v>
      </c>
      <c r="B60" s="15" t="s">
        <v>53</v>
      </c>
      <c r="C60" s="22">
        <v>0</v>
      </c>
    </row>
    <row r="61" spans="1:3" ht="30" customHeight="1" x14ac:dyDescent="0.2">
      <c r="A61" s="87" t="s">
        <v>29</v>
      </c>
      <c r="B61" s="15" t="s">
        <v>77</v>
      </c>
      <c r="C61" s="22">
        <v>0</v>
      </c>
    </row>
    <row r="62" spans="1:3" ht="30" customHeight="1" x14ac:dyDescent="0.2">
      <c r="A62" s="87" t="s">
        <v>76</v>
      </c>
      <c r="B62" s="15" t="s">
        <v>78</v>
      </c>
      <c r="C62" s="22">
        <v>956</v>
      </c>
    </row>
    <row r="63" spans="1:3" ht="30" customHeight="1" x14ac:dyDescent="0.2">
      <c r="A63" s="81" t="s">
        <v>165</v>
      </c>
      <c r="B63" s="17" t="s">
        <v>85</v>
      </c>
      <c r="C63" s="23">
        <v>66</v>
      </c>
    </row>
  </sheetData>
  <sheetProtection formatCells="0" formatColumns="0" formatRows="0" insertColumns="0" insertRows="0" insertHyperlinks="0" deleteColumns="0" deleteRows="0"/>
  <mergeCells count="1">
    <mergeCell ref="A1:B1"/>
  </mergeCells>
  <phoneticPr fontId="0" type="noConversion"/>
  <printOptions horizontalCentered="1"/>
  <pageMargins left="0" right="0" top="0.39370078740157483" bottom="0.59055118110236227" header="0.51181102362204722" footer="0.39370078740157483"/>
  <pageSetup paperSize="9" scale="40" orientation="portrait" r:id="rId1"/>
  <headerFooter alignWithMargins="0">
    <oddFooter>&amp;R&amp;20&amp;P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63"/>
  <sheetViews>
    <sheetView showGridLines="0" view="pageBreakPreview" zoomScale="55" zoomScaleNormal="70" zoomScaleSheetLayoutView="55" workbookViewId="0">
      <pane ySplit="6" topLeftCell="A7" activePane="bottomLeft" state="frozen"/>
      <selection sqref="A1:C1"/>
      <selection pane="bottomLeft" sqref="A1:B1"/>
    </sheetView>
  </sheetViews>
  <sheetFormatPr defaultRowHeight="12.75" x14ac:dyDescent="0.2"/>
  <cols>
    <col min="1" max="1" width="13.7109375" style="2" customWidth="1"/>
    <col min="2" max="2" width="165.7109375" style="2" customWidth="1"/>
    <col min="3" max="3" width="25.7109375" style="2" customWidth="1"/>
    <col min="4" max="16384" width="9.140625" style="2"/>
  </cols>
  <sheetData>
    <row r="1" spans="1:3" s="18" customFormat="1" ht="54.95" customHeight="1" x14ac:dyDescent="0.2">
      <c r="A1" s="97" t="str">
        <f>NFZ!A1:C1</f>
        <v>ROCZNY PLAN FINANSOWY NARODOWEGO FUNDUSZU ZDROWIA NA ROK 2017</v>
      </c>
      <c r="B1" s="97"/>
      <c r="C1" s="31"/>
    </row>
    <row r="2" spans="1:3" s="19" customFormat="1" ht="33" customHeight="1" x14ac:dyDescent="0.2">
      <c r="A2" s="27" t="s">
        <v>126</v>
      </c>
      <c r="B2" s="27"/>
      <c r="C2" s="30"/>
    </row>
    <row r="3" spans="1:3" ht="33" customHeight="1" x14ac:dyDescent="0.2">
      <c r="A3" s="1"/>
      <c r="B3" s="20"/>
      <c r="C3" s="26"/>
    </row>
    <row r="4" spans="1:3" s="6" customFormat="1" ht="78" customHeight="1" x14ac:dyDescent="0.2">
      <c r="A4" s="32" t="s">
        <v>87</v>
      </c>
      <c r="B4" s="33" t="s">
        <v>52</v>
      </c>
      <c r="C4" s="64" t="s">
        <v>204</v>
      </c>
    </row>
    <row r="5" spans="1:3" s="4" customFormat="1" ht="14.25" x14ac:dyDescent="0.2">
      <c r="A5" s="8">
        <v>1</v>
      </c>
      <c r="B5" s="9">
        <v>2</v>
      </c>
      <c r="C5" s="8">
        <v>3</v>
      </c>
    </row>
    <row r="6" spans="1:3" s="3" customFormat="1" ht="30" customHeight="1" x14ac:dyDescent="0.2">
      <c r="A6" s="84" t="s">
        <v>0</v>
      </c>
      <c r="B6" s="14" t="s">
        <v>123</v>
      </c>
      <c r="C6" s="7">
        <f>C7+C8+C9+C14+C15+C16+C17+C18+C19+C20+C21+C22+C23+C24+C28+C29+C31+C32+C33</f>
        <v>1084410</v>
      </c>
    </row>
    <row r="7" spans="1:3" ht="30" customHeight="1" x14ac:dyDescent="0.2">
      <c r="A7" s="85" t="s">
        <v>1</v>
      </c>
      <c r="B7" s="21" t="s">
        <v>88</v>
      </c>
      <c r="C7" s="22">
        <v>0</v>
      </c>
    </row>
    <row r="8" spans="1:3" ht="30" customHeight="1" x14ac:dyDescent="0.2">
      <c r="A8" s="85" t="s">
        <v>2</v>
      </c>
      <c r="B8" s="21" t="s">
        <v>89</v>
      </c>
      <c r="C8" s="22">
        <v>0</v>
      </c>
    </row>
    <row r="9" spans="1:3" ht="30" customHeight="1" x14ac:dyDescent="0.2">
      <c r="A9" s="85" t="s">
        <v>3</v>
      </c>
      <c r="B9" s="21" t="s">
        <v>86</v>
      </c>
      <c r="C9" s="22">
        <v>0</v>
      </c>
    </row>
    <row r="10" spans="1:3" ht="30" customHeight="1" x14ac:dyDescent="0.2">
      <c r="A10" s="86" t="s">
        <v>54</v>
      </c>
      <c r="B10" s="74" t="s">
        <v>99</v>
      </c>
      <c r="C10" s="22">
        <v>0</v>
      </c>
    </row>
    <row r="11" spans="1:3" ht="30" customHeight="1" x14ac:dyDescent="0.2">
      <c r="A11" s="86" t="s">
        <v>100</v>
      </c>
      <c r="B11" s="75" t="s">
        <v>103</v>
      </c>
      <c r="C11" s="22">
        <v>0</v>
      </c>
    </row>
    <row r="12" spans="1:3" ht="30" customHeight="1" x14ac:dyDescent="0.2">
      <c r="A12" s="86" t="s">
        <v>101</v>
      </c>
      <c r="B12" s="74" t="s">
        <v>104</v>
      </c>
      <c r="C12" s="22">
        <v>0</v>
      </c>
    </row>
    <row r="13" spans="1:3" ht="30" customHeight="1" x14ac:dyDescent="0.2">
      <c r="A13" s="86" t="s">
        <v>102</v>
      </c>
      <c r="B13" s="75" t="s">
        <v>105</v>
      </c>
      <c r="C13" s="22">
        <v>0</v>
      </c>
    </row>
    <row r="14" spans="1:3" ht="30" customHeight="1" x14ac:dyDescent="0.2">
      <c r="A14" s="85" t="s">
        <v>4</v>
      </c>
      <c r="B14" s="21" t="s">
        <v>94</v>
      </c>
      <c r="C14" s="22">
        <v>0</v>
      </c>
    </row>
    <row r="15" spans="1:3" ht="30" customHeight="1" x14ac:dyDescent="0.2">
      <c r="A15" s="85" t="s">
        <v>5</v>
      </c>
      <c r="B15" s="21" t="s">
        <v>90</v>
      </c>
      <c r="C15" s="22">
        <v>0</v>
      </c>
    </row>
    <row r="16" spans="1:3" ht="30" customHeight="1" x14ac:dyDescent="0.2">
      <c r="A16" s="85" t="s">
        <v>6</v>
      </c>
      <c r="B16" s="21" t="s">
        <v>96</v>
      </c>
      <c r="C16" s="22">
        <v>0</v>
      </c>
    </row>
    <row r="17" spans="1:3" ht="30" customHeight="1" x14ac:dyDescent="0.2">
      <c r="A17" s="85" t="s">
        <v>7</v>
      </c>
      <c r="B17" s="21" t="s">
        <v>95</v>
      </c>
      <c r="C17" s="22">
        <v>0</v>
      </c>
    </row>
    <row r="18" spans="1:3" ht="30" customHeight="1" x14ac:dyDescent="0.2">
      <c r="A18" s="85" t="s">
        <v>8</v>
      </c>
      <c r="B18" s="21" t="s">
        <v>91</v>
      </c>
      <c r="C18" s="22">
        <v>0</v>
      </c>
    </row>
    <row r="19" spans="1:3" ht="30" customHeight="1" x14ac:dyDescent="0.2">
      <c r="A19" s="85" t="s">
        <v>9</v>
      </c>
      <c r="B19" s="21" t="s">
        <v>92</v>
      </c>
      <c r="C19" s="22">
        <v>0</v>
      </c>
    </row>
    <row r="20" spans="1:3" ht="30" customHeight="1" x14ac:dyDescent="0.2">
      <c r="A20" s="85" t="s">
        <v>10</v>
      </c>
      <c r="B20" s="21" t="s">
        <v>97</v>
      </c>
      <c r="C20" s="22">
        <v>0</v>
      </c>
    </row>
    <row r="21" spans="1:3" ht="30" customHeight="1" x14ac:dyDescent="0.2">
      <c r="A21" s="85" t="s">
        <v>11</v>
      </c>
      <c r="B21" s="21" t="s">
        <v>93</v>
      </c>
      <c r="C21" s="22">
        <v>0</v>
      </c>
    </row>
    <row r="22" spans="1:3" ht="30" customHeight="1" x14ac:dyDescent="0.2">
      <c r="A22" s="85" t="s">
        <v>12</v>
      </c>
      <c r="B22" s="21" t="s">
        <v>120</v>
      </c>
      <c r="C22" s="22">
        <v>0</v>
      </c>
    </row>
    <row r="23" spans="1:3" ht="30" customHeight="1" x14ac:dyDescent="0.2">
      <c r="A23" s="85" t="s">
        <v>13</v>
      </c>
      <c r="B23" s="21" t="s">
        <v>106</v>
      </c>
      <c r="C23" s="22">
        <v>0</v>
      </c>
    </row>
    <row r="24" spans="1:3" ht="30" customHeight="1" x14ac:dyDescent="0.2">
      <c r="A24" s="86" t="s">
        <v>14</v>
      </c>
      <c r="B24" s="21" t="s">
        <v>188</v>
      </c>
      <c r="C24" s="22">
        <f>C25+C26+C27</f>
        <v>0</v>
      </c>
    </row>
    <row r="25" spans="1:3" ht="45" customHeight="1" x14ac:dyDescent="0.2">
      <c r="A25" s="85" t="s">
        <v>98</v>
      </c>
      <c r="B25" s="74" t="s">
        <v>108</v>
      </c>
      <c r="C25" s="22">
        <v>0</v>
      </c>
    </row>
    <row r="26" spans="1:3" ht="30" customHeight="1" x14ac:dyDescent="0.2">
      <c r="A26" s="86" t="s">
        <v>107</v>
      </c>
      <c r="B26" s="74" t="s">
        <v>110</v>
      </c>
      <c r="C26" s="22">
        <v>0</v>
      </c>
    </row>
    <row r="27" spans="1:3" ht="30" customHeight="1" x14ac:dyDescent="0.2">
      <c r="A27" s="86" t="s">
        <v>111</v>
      </c>
      <c r="B27" s="74" t="s">
        <v>109</v>
      </c>
      <c r="C27" s="22">
        <v>0</v>
      </c>
    </row>
    <row r="28" spans="1:3" ht="30" customHeight="1" x14ac:dyDescent="0.2">
      <c r="A28" s="87" t="s">
        <v>15</v>
      </c>
      <c r="B28" s="11" t="s">
        <v>82</v>
      </c>
      <c r="C28" s="22">
        <v>545092</v>
      </c>
    </row>
    <row r="29" spans="1:3" ht="30" customHeight="1" x14ac:dyDescent="0.2">
      <c r="A29" s="87" t="s">
        <v>79</v>
      </c>
      <c r="B29" s="15" t="s">
        <v>112</v>
      </c>
      <c r="C29" s="22">
        <v>143811</v>
      </c>
    </row>
    <row r="30" spans="1:3" ht="30" customHeight="1" x14ac:dyDescent="0.2">
      <c r="A30" s="86" t="s">
        <v>113</v>
      </c>
      <c r="B30" s="74" t="s">
        <v>122</v>
      </c>
      <c r="C30" s="22">
        <v>0</v>
      </c>
    </row>
    <row r="31" spans="1:3" ht="30" customHeight="1" x14ac:dyDescent="0.2">
      <c r="A31" s="87" t="s">
        <v>80</v>
      </c>
      <c r="B31" s="12" t="s">
        <v>83</v>
      </c>
      <c r="C31" s="22">
        <v>0</v>
      </c>
    </row>
    <row r="32" spans="1:3" ht="30" customHeight="1" x14ac:dyDescent="0.2">
      <c r="A32" s="87" t="s">
        <v>81</v>
      </c>
      <c r="B32" s="15" t="s">
        <v>121</v>
      </c>
      <c r="C32" s="22">
        <v>0</v>
      </c>
    </row>
    <row r="33" spans="1:3" ht="30" customHeight="1" x14ac:dyDescent="0.2">
      <c r="A33" s="87" t="s">
        <v>124</v>
      </c>
      <c r="B33" s="12" t="s">
        <v>125</v>
      </c>
      <c r="C33" s="22">
        <v>395507</v>
      </c>
    </row>
    <row r="34" spans="1:3" s="5" customFormat="1" ht="30" customHeight="1" x14ac:dyDescent="0.2">
      <c r="A34" s="82" t="s">
        <v>56</v>
      </c>
      <c r="B34" s="13" t="s">
        <v>57</v>
      </c>
      <c r="C34" s="24">
        <v>0</v>
      </c>
    </row>
    <row r="35" spans="1:3" s="5" customFormat="1" ht="30" customHeight="1" x14ac:dyDescent="0.2">
      <c r="A35" s="82" t="s">
        <v>55</v>
      </c>
      <c r="B35" s="13" t="s">
        <v>58</v>
      </c>
      <c r="C35" s="24">
        <v>0</v>
      </c>
    </row>
    <row r="36" spans="1:3" s="5" customFormat="1" ht="30" customHeight="1" x14ac:dyDescent="0.2">
      <c r="A36" s="82" t="s">
        <v>114</v>
      </c>
      <c r="B36" s="13" t="s">
        <v>198</v>
      </c>
      <c r="C36" s="24">
        <f>C11+C13+C24+C30</f>
        <v>0</v>
      </c>
    </row>
    <row r="37" spans="1:3" s="3" customFormat="1" ht="30" customHeight="1" x14ac:dyDescent="0.2">
      <c r="A37" s="88" t="s">
        <v>127</v>
      </c>
      <c r="B37" s="17" t="s">
        <v>201</v>
      </c>
      <c r="C37" s="10">
        <f>C38+C39+C40+C48+C50+C56+C57+C55</f>
        <v>235940</v>
      </c>
    </row>
    <row r="38" spans="1:3" ht="30" customHeight="1" x14ac:dyDescent="0.2">
      <c r="A38" s="87" t="s">
        <v>16</v>
      </c>
      <c r="B38" s="15" t="s">
        <v>17</v>
      </c>
      <c r="C38" s="22">
        <v>3675</v>
      </c>
    </row>
    <row r="39" spans="1:3" ht="30" customHeight="1" x14ac:dyDescent="0.2">
      <c r="A39" s="87" t="s">
        <v>18</v>
      </c>
      <c r="B39" s="15" t="s">
        <v>19</v>
      </c>
      <c r="C39" s="22">
        <v>116319</v>
      </c>
    </row>
    <row r="40" spans="1:3" ht="30" customHeight="1" x14ac:dyDescent="0.2">
      <c r="A40" s="87" t="s">
        <v>20</v>
      </c>
      <c r="B40" s="16" t="s">
        <v>190</v>
      </c>
      <c r="C40" s="25">
        <f>C41+C43+C44+C45+C46+C47</f>
        <v>708</v>
      </c>
    </row>
    <row r="41" spans="1:3" ht="30" customHeight="1" x14ac:dyDescent="0.2">
      <c r="A41" s="87" t="s">
        <v>37</v>
      </c>
      <c r="B41" s="72" t="s">
        <v>30</v>
      </c>
      <c r="C41" s="22">
        <v>100</v>
      </c>
    </row>
    <row r="42" spans="1:3" ht="30" customHeight="1" x14ac:dyDescent="0.2">
      <c r="A42" s="87" t="s">
        <v>38</v>
      </c>
      <c r="B42" s="73" t="s">
        <v>31</v>
      </c>
      <c r="C42" s="22">
        <v>100</v>
      </c>
    </row>
    <row r="43" spans="1:3" ht="30" customHeight="1" x14ac:dyDescent="0.2">
      <c r="A43" s="87" t="s">
        <v>39</v>
      </c>
      <c r="B43" s="72" t="s">
        <v>32</v>
      </c>
      <c r="C43" s="22">
        <v>94</v>
      </c>
    </row>
    <row r="44" spans="1:3" ht="30" customHeight="1" x14ac:dyDescent="0.2">
      <c r="A44" s="87" t="s">
        <v>40</v>
      </c>
      <c r="B44" s="72" t="s">
        <v>33</v>
      </c>
      <c r="C44" s="22">
        <v>17</v>
      </c>
    </row>
    <row r="45" spans="1:3" ht="30" customHeight="1" x14ac:dyDescent="0.2">
      <c r="A45" s="87" t="s">
        <v>41</v>
      </c>
      <c r="B45" s="72" t="s">
        <v>34</v>
      </c>
      <c r="C45" s="22">
        <v>0</v>
      </c>
    </row>
    <row r="46" spans="1:3" ht="30" customHeight="1" x14ac:dyDescent="0.2">
      <c r="A46" s="87" t="s">
        <v>42</v>
      </c>
      <c r="B46" s="72" t="s">
        <v>35</v>
      </c>
      <c r="C46" s="22">
        <v>382</v>
      </c>
    </row>
    <row r="47" spans="1:3" ht="30" customHeight="1" x14ac:dyDescent="0.2">
      <c r="A47" s="87" t="s">
        <v>43</v>
      </c>
      <c r="B47" s="72" t="s">
        <v>36</v>
      </c>
      <c r="C47" s="22">
        <v>115</v>
      </c>
    </row>
    <row r="48" spans="1:3" ht="30" customHeight="1" x14ac:dyDescent="0.2">
      <c r="A48" s="87" t="s">
        <v>21</v>
      </c>
      <c r="B48" s="15" t="s">
        <v>115</v>
      </c>
      <c r="C48" s="22">
        <v>37127</v>
      </c>
    </row>
    <row r="49" spans="1:3" ht="30" customHeight="1" x14ac:dyDescent="0.2">
      <c r="A49" s="87" t="s">
        <v>116</v>
      </c>
      <c r="B49" s="72" t="s">
        <v>117</v>
      </c>
      <c r="C49" s="22">
        <v>256</v>
      </c>
    </row>
    <row r="50" spans="1:3" ht="30" customHeight="1" x14ac:dyDescent="0.2">
      <c r="A50" s="87" t="s">
        <v>22</v>
      </c>
      <c r="B50" s="16" t="s">
        <v>191</v>
      </c>
      <c r="C50" s="25">
        <f>C51+C52+C53+C54</f>
        <v>9219</v>
      </c>
    </row>
    <row r="51" spans="1:3" ht="30" customHeight="1" x14ac:dyDescent="0.2">
      <c r="A51" s="87" t="s">
        <v>48</v>
      </c>
      <c r="B51" s="72" t="s">
        <v>44</v>
      </c>
      <c r="C51" s="22">
        <v>6375</v>
      </c>
    </row>
    <row r="52" spans="1:3" ht="30" customHeight="1" x14ac:dyDescent="0.2">
      <c r="A52" s="87" t="s">
        <v>49</v>
      </c>
      <c r="B52" s="72" t="s">
        <v>45</v>
      </c>
      <c r="C52" s="22">
        <v>909</v>
      </c>
    </row>
    <row r="53" spans="1:3" ht="30" customHeight="1" x14ac:dyDescent="0.2">
      <c r="A53" s="87" t="s">
        <v>50</v>
      </c>
      <c r="B53" s="72" t="s">
        <v>46</v>
      </c>
      <c r="C53" s="22">
        <v>0</v>
      </c>
    </row>
    <row r="54" spans="1:3" ht="30" customHeight="1" x14ac:dyDescent="0.2">
      <c r="A54" s="87" t="s">
        <v>51</v>
      </c>
      <c r="B54" s="72" t="s">
        <v>47</v>
      </c>
      <c r="C54" s="22">
        <v>1935</v>
      </c>
    </row>
    <row r="55" spans="1:3" ht="30" customHeight="1" x14ac:dyDescent="0.2">
      <c r="A55" s="87" t="s">
        <v>23</v>
      </c>
      <c r="B55" s="15" t="s">
        <v>24</v>
      </c>
      <c r="C55" s="22">
        <v>50</v>
      </c>
    </row>
    <row r="56" spans="1:3" ht="30" customHeight="1" x14ac:dyDescent="0.2">
      <c r="A56" s="87" t="s">
        <v>25</v>
      </c>
      <c r="B56" s="15" t="s">
        <v>118</v>
      </c>
      <c r="C56" s="22">
        <v>67110</v>
      </c>
    </row>
    <row r="57" spans="1:3" ht="30" customHeight="1" x14ac:dyDescent="0.2">
      <c r="A57" s="87" t="s">
        <v>26</v>
      </c>
      <c r="B57" s="15" t="s">
        <v>27</v>
      </c>
      <c r="C57" s="22">
        <v>1732</v>
      </c>
    </row>
    <row r="58" spans="1:3" s="3" customFormat="1" ht="30" customHeight="1" x14ac:dyDescent="0.2">
      <c r="A58" s="81" t="s">
        <v>159</v>
      </c>
      <c r="B58" s="17" t="s">
        <v>119</v>
      </c>
      <c r="C58" s="23">
        <f>C59+C60+C61+C62</f>
        <v>7555</v>
      </c>
    </row>
    <row r="59" spans="1:3" ht="30" customHeight="1" x14ac:dyDescent="0.2">
      <c r="A59" s="87" t="s">
        <v>75</v>
      </c>
      <c r="B59" s="15" t="s">
        <v>84</v>
      </c>
      <c r="C59" s="22">
        <v>875</v>
      </c>
    </row>
    <row r="60" spans="1:3" ht="30" customHeight="1" x14ac:dyDescent="0.2">
      <c r="A60" s="87" t="s">
        <v>28</v>
      </c>
      <c r="B60" s="15" t="s">
        <v>53</v>
      </c>
      <c r="C60" s="22">
        <v>1180</v>
      </c>
    </row>
    <row r="61" spans="1:3" ht="30" customHeight="1" x14ac:dyDescent="0.2">
      <c r="A61" s="87" t="s">
        <v>29</v>
      </c>
      <c r="B61" s="15" t="s">
        <v>77</v>
      </c>
      <c r="C61" s="22">
        <v>0</v>
      </c>
    </row>
    <row r="62" spans="1:3" ht="30" customHeight="1" x14ac:dyDescent="0.2">
      <c r="A62" s="87" t="s">
        <v>76</v>
      </c>
      <c r="B62" s="15" t="s">
        <v>78</v>
      </c>
      <c r="C62" s="22">
        <v>5500</v>
      </c>
    </row>
    <row r="63" spans="1:3" ht="30" customHeight="1" x14ac:dyDescent="0.2">
      <c r="A63" s="81" t="s">
        <v>165</v>
      </c>
      <c r="B63" s="17" t="s">
        <v>85</v>
      </c>
      <c r="C63" s="23">
        <v>30182</v>
      </c>
    </row>
  </sheetData>
  <sheetProtection formatCells="0" formatColumns="0" formatRows="0" insertColumns="0" insertRows="0" insertHyperlinks="0" deleteColumns="0" deleteRows="0"/>
  <mergeCells count="1">
    <mergeCell ref="A1:B1"/>
  </mergeCells>
  <printOptions horizontalCentered="1"/>
  <pageMargins left="0" right="0" top="0.39370078740157483" bottom="0.59055118110236227" header="0.51181102362204722" footer="0.39370078740157483"/>
  <pageSetup paperSize="9" scale="40" orientation="portrait" r:id="rId1"/>
  <headerFooter alignWithMargins="0">
    <oddFooter>&amp;R&amp;20&amp;P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63"/>
  <sheetViews>
    <sheetView showGridLines="0" view="pageBreakPreview" zoomScale="55" zoomScaleNormal="70" zoomScaleSheetLayoutView="55" workbookViewId="0">
      <pane ySplit="6" topLeftCell="A7" activePane="bottomLeft" state="frozen"/>
      <selection sqref="A1:C1"/>
      <selection pane="bottomLeft" sqref="A1:B1"/>
    </sheetView>
  </sheetViews>
  <sheetFormatPr defaultRowHeight="12.75" x14ac:dyDescent="0.2"/>
  <cols>
    <col min="1" max="1" width="13.7109375" style="2" customWidth="1"/>
    <col min="2" max="2" width="165.7109375" style="2" customWidth="1"/>
    <col min="3" max="3" width="25.7109375" style="2" customWidth="1"/>
    <col min="4" max="16384" width="9.140625" style="2"/>
  </cols>
  <sheetData>
    <row r="1" spans="1:3" s="18" customFormat="1" ht="54.95" customHeight="1" x14ac:dyDescent="0.2">
      <c r="A1" s="97" t="str">
        <f>NFZ!A1:C1</f>
        <v>ROCZNY PLAN FINANSOWY NARODOWEGO FUNDUSZU ZDROWIA NA ROK 2017</v>
      </c>
      <c r="B1" s="97"/>
      <c r="C1" s="31"/>
    </row>
    <row r="2" spans="1:3" s="19" customFormat="1" ht="33" customHeight="1" x14ac:dyDescent="0.2">
      <c r="A2" s="27" t="s">
        <v>194</v>
      </c>
      <c r="B2" s="27"/>
      <c r="C2" s="30"/>
    </row>
    <row r="3" spans="1:3" ht="33" customHeight="1" x14ac:dyDescent="0.2">
      <c r="A3" s="1"/>
      <c r="B3" s="20"/>
      <c r="C3" s="94"/>
    </row>
    <row r="4" spans="1:3" s="6" customFormat="1" ht="78" customHeight="1" x14ac:dyDescent="0.2">
      <c r="A4" s="32" t="s">
        <v>87</v>
      </c>
      <c r="B4" s="33" t="s">
        <v>52</v>
      </c>
      <c r="C4" s="64" t="s">
        <v>206</v>
      </c>
    </row>
    <row r="5" spans="1:3" s="4" customFormat="1" ht="14.25" x14ac:dyDescent="0.2">
      <c r="A5" s="8">
        <v>1</v>
      </c>
      <c r="B5" s="9">
        <v>2</v>
      </c>
      <c r="C5" s="8">
        <v>3</v>
      </c>
    </row>
    <row r="6" spans="1:3" s="3" customFormat="1" ht="30" customHeight="1" x14ac:dyDescent="0.2">
      <c r="A6" s="84" t="s">
        <v>0</v>
      </c>
      <c r="B6" s="14" t="s">
        <v>123</v>
      </c>
      <c r="C6" s="7">
        <f>C7+C8+C9+C14+C15+C16+C17+C18+C19+C20+C21+C22+C23+C24+C28+C29+C31+C32+C33</f>
        <v>72622577</v>
      </c>
    </row>
    <row r="7" spans="1:3" ht="30" customHeight="1" x14ac:dyDescent="0.2">
      <c r="A7" s="85" t="s">
        <v>1</v>
      </c>
      <c r="B7" s="21" t="s">
        <v>88</v>
      </c>
      <c r="C7" s="22">
        <f>Dolnośląski!C7+KujawskoPomorski!C7+Lubelski!C7+Lubuski!C7+Łódzki!C7+Małopolski!C7+Mazowiecki!C7+Opolski!C7+Podkarpacki!C7+Podlaski!C7+Pomorski!C7+Śląski!C7+Świętokrzyski!C7+WarmińskoMazurski!C7+Wielkopolski!C7+Zachodniopomorski!C7</f>
        <v>9924407</v>
      </c>
    </row>
    <row r="8" spans="1:3" ht="30" customHeight="1" x14ac:dyDescent="0.2">
      <c r="A8" s="85" t="s">
        <v>2</v>
      </c>
      <c r="B8" s="21" t="s">
        <v>89</v>
      </c>
      <c r="C8" s="22">
        <f>Dolnośląski!C8+KujawskoPomorski!C8+Lubelski!C8+Lubuski!C8+Łódzki!C8+Małopolski!C8+Mazowiecki!C8+Opolski!C8+Podkarpacki!C8+Podlaski!C8+Pomorski!C8+Śląski!C8+Świętokrzyski!C8+WarmińskoMazurski!C8+Wielkopolski!C8+Zachodniopomorski!C8</f>
        <v>5603485</v>
      </c>
    </row>
    <row r="9" spans="1:3" ht="30" customHeight="1" x14ac:dyDescent="0.2">
      <c r="A9" s="85" t="s">
        <v>3</v>
      </c>
      <c r="B9" s="21" t="s">
        <v>86</v>
      </c>
      <c r="C9" s="22">
        <f>Dolnośląski!C9+KujawskoPomorski!C9+Lubelski!C9+Lubuski!C9+Łódzki!C9+Małopolski!C9+Mazowiecki!C9+Opolski!C9+Podkarpacki!C9+Podlaski!C9+Pomorski!C9+Śląski!C9+Świętokrzyski!C9+WarmińskoMazurski!C9+Wielkopolski!C9+Zachodniopomorski!C9</f>
        <v>31743875</v>
      </c>
    </row>
    <row r="10" spans="1:3" ht="30" customHeight="1" x14ac:dyDescent="0.2">
      <c r="A10" s="86" t="s">
        <v>54</v>
      </c>
      <c r="B10" s="74" t="s">
        <v>99</v>
      </c>
      <c r="C10" s="22">
        <f>Dolnośląski!C10+KujawskoPomorski!C10+Lubelski!C10+Lubuski!C10+Łódzki!C10+Małopolski!C10+Mazowiecki!C10+Opolski!C10+Podkarpacki!C10+Podlaski!C10+Pomorski!C10+Śląski!C10+Świętokrzyski!C10+WarmińskoMazurski!C10+Wielkopolski!C10+Zachodniopomorski!C10</f>
        <v>2941456</v>
      </c>
    </row>
    <row r="11" spans="1:3" ht="30" customHeight="1" x14ac:dyDescent="0.2">
      <c r="A11" s="86" t="s">
        <v>100</v>
      </c>
      <c r="B11" s="75" t="s">
        <v>103</v>
      </c>
      <c r="C11" s="22">
        <f>Dolnośląski!C11+KujawskoPomorski!C11+Lubelski!C11+Lubuski!C11+Łódzki!C11+Małopolski!C11+Mazowiecki!C11+Opolski!C11+Podkarpacki!C11+Podlaski!C11+Pomorski!C11+Śląski!C11+Świętokrzyski!C11+WarmińskoMazurski!C11+Wielkopolski!C11+Zachodniopomorski!C11</f>
        <v>2670876</v>
      </c>
    </row>
    <row r="12" spans="1:3" ht="30" customHeight="1" x14ac:dyDescent="0.2">
      <c r="A12" s="86" t="s">
        <v>101</v>
      </c>
      <c r="B12" s="74" t="s">
        <v>104</v>
      </c>
      <c r="C12" s="22">
        <f>Dolnośląski!C12+KujawskoPomorski!C12+Lubelski!C12+Lubuski!C12+Łódzki!C12+Małopolski!C12+Mazowiecki!C12+Opolski!C12+Podkarpacki!C12+Podlaski!C12+Pomorski!C12+Śląski!C12+Świętokrzyski!C12+WarmińskoMazurski!C12+Wielkopolski!C12+Zachodniopomorski!C12</f>
        <v>1280525</v>
      </c>
    </row>
    <row r="13" spans="1:3" ht="30" customHeight="1" x14ac:dyDescent="0.2">
      <c r="A13" s="86" t="s">
        <v>102</v>
      </c>
      <c r="B13" s="75" t="s">
        <v>105</v>
      </c>
      <c r="C13" s="22">
        <f>Dolnośląski!C13+KujawskoPomorski!C13+Lubelski!C13+Lubuski!C13+Łódzki!C13+Małopolski!C13+Mazowiecki!C13+Opolski!C13+Podkarpacki!C13+Podlaski!C13+Pomorski!C13+Śląski!C13+Świętokrzyski!C13+WarmińskoMazurski!C13+Wielkopolski!C13+Zachodniopomorski!C13</f>
        <v>574861</v>
      </c>
    </row>
    <row r="14" spans="1:3" ht="30" customHeight="1" x14ac:dyDescent="0.2">
      <c r="A14" s="85" t="s">
        <v>4</v>
      </c>
      <c r="B14" s="21" t="s">
        <v>94</v>
      </c>
      <c r="C14" s="22">
        <f>Dolnośląski!C14+KujawskoPomorski!C14+Lubelski!C14+Lubuski!C14+Łódzki!C14+Małopolski!C14+Mazowiecki!C14+Opolski!C14+Podkarpacki!C14+Podlaski!C14+Pomorski!C14+Śląski!C14+Świętokrzyski!C14+WarmińskoMazurski!C14+Wielkopolski!C14+Zachodniopomorski!C14</f>
        <v>2395204</v>
      </c>
    </row>
    <row r="15" spans="1:3" ht="30" customHeight="1" x14ac:dyDescent="0.2">
      <c r="A15" s="85" t="s">
        <v>5</v>
      </c>
      <c r="B15" s="21" t="s">
        <v>90</v>
      </c>
      <c r="C15" s="22">
        <f>Dolnośląski!C15+KujawskoPomorski!C15+Lubelski!C15+Lubuski!C15+Łódzki!C15+Małopolski!C15+Mazowiecki!C15+Opolski!C15+Podkarpacki!C15+Podlaski!C15+Pomorski!C15+Śląski!C15+Świętokrzyski!C15+WarmińskoMazurski!C15+Wielkopolski!C15+Zachodniopomorski!C15</f>
        <v>2109804</v>
      </c>
    </row>
    <row r="16" spans="1:3" ht="30" customHeight="1" x14ac:dyDescent="0.2">
      <c r="A16" s="85" t="s">
        <v>6</v>
      </c>
      <c r="B16" s="21" t="s">
        <v>96</v>
      </c>
      <c r="C16" s="22">
        <f>Dolnośląski!C16+KujawskoPomorski!C16+Lubelski!C16+Lubuski!C16+Łódzki!C16+Małopolski!C16+Mazowiecki!C16+Opolski!C16+Podkarpacki!C16+Podlaski!C16+Pomorski!C16+Śląski!C16+Świętokrzyski!C16+WarmińskoMazurski!C16+Wielkopolski!C16+Zachodniopomorski!C16</f>
        <v>1323053</v>
      </c>
    </row>
    <row r="17" spans="1:3" ht="30" customHeight="1" x14ac:dyDescent="0.2">
      <c r="A17" s="85" t="s">
        <v>7</v>
      </c>
      <c r="B17" s="21" t="s">
        <v>95</v>
      </c>
      <c r="C17" s="22">
        <f>Dolnośląski!C17+KujawskoPomorski!C17+Lubelski!C17+Lubuski!C17+Łódzki!C17+Małopolski!C17+Mazowiecki!C17+Opolski!C17+Podkarpacki!C17+Podlaski!C17+Pomorski!C17+Śląski!C17+Świętokrzyski!C17+WarmińskoMazurski!C17+Wielkopolski!C17+Zachodniopomorski!C17</f>
        <v>626221</v>
      </c>
    </row>
    <row r="18" spans="1:3" ht="30" customHeight="1" x14ac:dyDescent="0.2">
      <c r="A18" s="85" t="s">
        <v>8</v>
      </c>
      <c r="B18" s="21" t="s">
        <v>91</v>
      </c>
      <c r="C18" s="22">
        <f>Dolnośląski!C18+KujawskoPomorski!C18+Lubelski!C18+Lubuski!C18+Łódzki!C18+Małopolski!C18+Mazowiecki!C18+Opolski!C18+Podkarpacki!C18+Podlaski!C18+Pomorski!C18+Śląski!C18+Świętokrzyski!C18+WarmińskoMazurski!C18+Wielkopolski!C18+Zachodniopomorski!C18</f>
        <v>1794605</v>
      </c>
    </row>
    <row r="19" spans="1:3" ht="30" customHeight="1" x14ac:dyDescent="0.2">
      <c r="A19" s="85" t="s">
        <v>9</v>
      </c>
      <c r="B19" s="21" t="s">
        <v>92</v>
      </c>
      <c r="C19" s="22">
        <f>Dolnośląski!C19+KujawskoPomorski!C19+Lubelski!C19+Lubuski!C19+Łódzki!C19+Małopolski!C19+Mazowiecki!C19+Opolski!C19+Podkarpacki!C19+Podlaski!C19+Pomorski!C19+Śląski!C19+Świętokrzyski!C19+WarmińskoMazurski!C19+Wielkopolski!C19+Zachodniopomorski!C19</f>
        <v>655282</v>
      </c>
    </row>
    <row r="20" spans="1:3" ht="30" customHeight="1" x14ac:dyDescent="0.2">
      <c r="A20" s="85" t="s">
        <v>10</v>
      </c>
      <c r="B20" s="21" t="s">
        <v>97</v>
      </c>
      <c r="C20" s="22">
        <f>Dolnośląski!C20+KujawskoPomorski!C20+Lubelski!C20+Lubuski!C20+Łódzki!C20+Małopolski!C20+Mazowiecki!C20+Opolski!C20+Podkarpacki!C20+Podlaski!C20+Pomorski!C20+Śląski!C20+Świętokrzyski!C20+WarmińskoMazurski!C20+Wielkopolski!C20+Zachodniopomorski!C20</f>
        <v>48665</v>
      </c>
    </row>
    <row r="21" spans="1:3" ht="30" customHeight="1" x14ac:dyDescent="0.2">
      <c r="A21" s="85" t="s">
        <v>11</v>
      </c>
      <c r="B21" s="21" t="s">
        <v>93</v>
      </c>
      <c r="C21" s="22">
        <f>Dolnośląski!C21+KujawskoPomorski!C21+Lubelski!C21+Lubuski!C21+Łódzki!C21+Małopolski!C21+Mazowiecki!C21+Opolski!C21+Podkarpacki!C21+Podlaski!C21+Pomorski!C21+Śląski!C21+Świętokrzyski!C21+WarmińskoMazurski!C21+Wielkopolski!C21+Zachodniopomorski!C21</f>
        <v>189320</v>
      </c>
    </row>
    <row r="22" spans="1:3" ht="30" customHeight="1" x14ac:dyDescent="0.2">
      <c r="A22" s="85" t="s">
        <v>12</v>
      </c>
      <c r="B22" s="21" t="s">
        <v>120</v>
      </c>
      <c r="C22" s="22">
        <f>Dolnośląski!C22+KujawskoPomorski!C22+Lubelski!C22+Lubuski!C22+Łódzki!C22+Małopolski!C22+Mazowiecki!C22+Opolski!C22+Podkarpacki!C22+Podlaski!C22+Pomorski!C22+Śląski!C22+Świętokrzyski!C22+WarmińskoMazurski!C22+Wielkopolski!C22+Zachodniopomorski!C22</f>
        <v>1854275</v>
      </c>
    </row>
    <row r="23" spans="1:3" ht="30" customHeight="1" x14ac:dyDescent="0.2">
      <c r="A23" s="85" t="s">
        <v>13</v>
      </c>
      <c r="B23" s="21" t="s">
        <v>106</v>
      </c>
      <c r="C23" s="22">
        <f>Dolnośląski!C23+KujawskoPomorski!C23+Lubelski!C23+Lubuski!C23+Łódzki!C23+Małopolski!C23+Mazowiecki!C23+Opolski!C23+Podkarpacki!C23+Podlaski!C23+Pomorski!C23+Śląski!C23+Świętokrzyski!C23+WarmińskoMazurski!C23+Wielkopolski!C23+Zachodniopomorski!C23</f>
        <v>980641</v>
      </c>
    </row>
    <row r="24" spans="1:3" ht="30" customHeight="1" x14ac:dyDescent="0.2">
      <c r="A24" s="86" t="s">
        <v>14</v>
      </c>
      <c r="B24" s="21" t="s">
        <v>188</v>
      </c>
      <c r="C24" s="22">
        <f>Dolnośląski!C24+KujawskoPomorski!C24+Lubelski!C24+Lubuski!C24+Łódzki!C24+Małopolski!C24+Mazowiecki!C24+Opolski!C24+Podkarpacki!C24+Podlaski!C24+Pomorski!C24+Śląski!C24+Świętokrzyski!C24+WarmińskoMazurski!C24+Wielkopolski!C24+Zachodniopomorski!C24</f>
        <v>7896107</v>
      </c>
    </row>
    <row r="25" spans="1:3" ht="45" customHeight="1" x14ac:dyDescent="0.2">
      <c r="A25" s="85" t="s">
        <v>98</v>
      </c>
      <c r="B25" s="74" t="s">
        <v>108</v>
      </c>
      <c r="C25" s="22">
        <f>Dolnośląski!C25+KujawskoPomorski!C25+Lubelski!C25+Lubuski!C25+Łódzki!C25+Małopolski!C25+Mazowiecki!C25+Opolski!C25+Podkarpacki!C25+Podlaski!C25+Pomorski!C25+Śląski!C25+Świętokrzyski!C25+WarmińskoMazurski!C25+Wielkopolski!C25+Zachodniopomorski!C25</f>
        <v>7865661</v>
      </c>
    </row>
    <row r="26" spans="1:3" ht="30" customHeight="1" x14ac:dyDescent="0.2">
      <c r="A26" s="86" t="s">
        <v>107</v>
      </c>
      <c r="B26" s="74" t="s">
        <v>110</v>
      </c>
      <c r="C26" s="22">
        <f>Dolnośląski!C26+KujawskoPomorski!C26+Lubelski!C26+Lubuski!C26+Łódzki!C26+Małopolski!C26+Mazowiecki!C26+Opolski!C26+Podkarpacki!C26+Podlaski!C26+Pomorski!C26+Śląski!C26+Świętokrzyski!C26+WarmińskoMazurski!C26+Wielkopolski!C26+Zachodniopomorski!C26</f>
        <v>20414</v>
      </c>
    </row>
    <row r="27" spans="1:3" ht="30" customHeight="1" x14ac:dyDescent="0.2">
      <c r="A27" s="86" t="s">
        <v>111</v>
      </c>
      <c r="B27" s="74" t="s">
        <v>109</v>
      </c>
      <c r="C27" s="22">
        <f>Dolnośląski!C27+KujawskoPomorski!C27+Lubelski!C27+Lubuski!C27+Łódzki!C27+Małopolski!C27+Mazowiecki!C27+Opolski!C27+Podkarpacki!C27+Podlaski!C27+Pomorski!C27+Śląski!C27+Świętokrzyski!C27+WarmińskoMazurski!C27+Wielkopolski!C27+Zachodniopomorski!C27</f>
        <v>10032</v>
      </c>
    </row>
    <row r="28" spans="1:3" ht="30" customHeight="1" x14ac:dyDescent="0.2">
      <c r="A28" s="87" t="s">
        <v>15</v>
      </c>
      <c r="B28" s="11" t="s">
        <v>82</v>
      </c>
      <c r="C28" s="22">
        <f>Dolnośląski!C28+KujawskoPomorski!C28+Lubelski!C28+Lubuski!C28+Łódzki!C28+Małopolski!C28+Mazowiecki!C28+Opolski!C28+Podkarpacki!C28+Podlaski!C28+Pomorski!C28+Śląski!C28+Świętokrzyski!C28+WarmińskoMazurski!C28+Wielkopolski!C28+Zachodniopomorski!C28</f>
        <v>0</v>
      </c>
    </row>
    <row r="29" spans="1:3" ht="30" customHeight="1" x14ac:dyDescent="0.2">
      <c r="A29" s="87" t="s">
        <v>79</v>
      </c>
      <c r="B29" s="15" t="s">
        <v>112</v>
      </c>
      <c r="C29" s="22">
        <f>Dolnośląski!C29+KujawskoPomorski!C29+Lubelski!C29+Lubuski!C29+Łódzki!C29+Małopolski!C29+Mazowiecki!C29+Opolski!C29+Podkarpacki!C29+Podlaski!C29+Pomorski!C29+Śląski!C29+Świętokrzyski!C29+WarmińskoMazurski!C29+Wielkopolski!C29+Zachodniopomorski!C29</f>
        <v>982032</v>
      </c>
    </row>
    <row r="30" spans="1:3" ht="30" customHeight="1" x14ac:dyDescent="0.2">
      <c r="A30" s="86" t="s">
        <v>113</v>
      </c>
      <c r="B30" s="74" t="s">
        <v>122</v>
      </c>
      <c r="C30" s="22">
        <f>Dolnośląski!C30+KujawskoPomorski!C30+Lubelski!C30+Lubuski!C30+Łódzki!C30+Małopolski!C30+Mazowiecki!C30+Opolski!C30+Podkarpacki!C30+Podlaski!C30+Pomorski!C30+Śląski!C30+Świętokrzyski!C30+WarmińskoMazurski!C30+Wielkopolski!C30+Zachodniopomorski!C30</f>
        <v>0</v>
      </c>
    </row>
    <row r="31" spans="1:3" ht="30" customHeight="1" x14ac:dyDescent="0.2">
      <c r="A31" s="87" t="s">
        <v>80</v>
      </c>
      <c r="B31" s="12" t="s">
        <v>83</v>
      </c>
      <c r="C31" s="22">
        <f>Dolnośląski!C31+KujawskoPomorski!C31+Lubelski!C31+Lubuski!C31+Łódzki!C31+Małopolski!C31+Mazowiecki!C31+Opolski!C31+Podkarpacki!C31+Podlaski!C31+Pomorski!C31+Śląski!C31+Świętokrzyski!C31+WarmińskoMazurski!C31+Wielkopolski!C31+Zachodniopomorski!C31</f>
        <v>4273895</v>
      </c>
    </row>
    <row r="32" spans="1:3" ht="30" customHeight="1" x14ac:dyDescent="0.2">
      <c r="A32" s="87" t="s">
        <v>81</v>
      </c>
      <c r="B32" s="15" t="s">
        <v>121</v>
      </c>
      <c r="C32" s="22">
        <f>Dolnośląski!C32+KujawskoPomorski!C32+Lubelski!C32+Lubuski!C32+Łódzki!C32+Małopolski!C32+Mazowiecki!C32+Opolski!C32+Podkarpacki!C32+Podlaski!C32+Pomorski!C32+Śląski!C32+Świętokrzyski!C32+WarmińskoMazurski!C32+Wielkopolski!C32+Zachodniopomorski!C32</f>
        <v>221706</v>
      </c>
    </row>
    <row r="33" spans="1:3" ht="30" customHeight="1" x14ac:dyDescent="0.2">
      <c r="A33" s="87" t="s">
        <v>124</v>
      </c>
      <c r="B33" s="12" t="s">
        <v>125</v>
      </c>
      <c r="C33" s="22">
        <f>Dolnośląski!C33+KujawskoPomorski!C33+Lubelski!C33+Lubuski!C33+Łódzki!C33+Małopolski!C33+Mazowiecki!C33+Opolski!C33+Podkarpacki!C33+Podlaski!C33+Pomorski!C33+Śląski!C33+Świętokrzyski!C33+WarmińskoMazurski!C33+Wielkopolski!C33+Zachodniopomorski!C33</f>
        <v>0</v>
      </c>
    </row>
    <row r="34" spans="1:3" s="5" customFormat="1" ht="30" customHeight="1" x14ac:dyDescent="0.2">
      <c r="A34" s="82" t="s">
        <v>56</v>
      </c>
      <c r="B34" s="13" t="s">
        <v>57</v>
      </c>
      <c r="C34" s="24">
        <f>Dolnośląski!C34+KujawskoPomorski!C34+Lubelski!C34+Lubuski!C34+Łódzki!C34+Małopolski!C34+Mazowiecki!C34+Opolski!C34+Podkarpacki!C34+Podlaski!C34+Pomorski!C34+Śląski!C34+Świętokrzyski!C34+WarmińskoMazurski!C34+Wielkopolski!C34+Zachodniopomorski!C34</f>
        <v>0</v>
      </c>
    </row>
    <row r="35" spans="1:3" s="5" customFormat="1" ht="30" customHeight="1" x14ac:dyDescent="0.2">
      <c r="A35" s="82" t="s">
        <v>55</v>
      </c>
      <c r="B35" s="13" t="s">
        <v>58</v>
      </c>
      <c r="C35" s="24">
        <f>Dolnośląski!C35+KujawskoPomorski!C35+Lubelski!C35+Lubuski!C35+Łódzki!C35+Małopolski!C35+Mazowiecki!C35+Opolski!C35+Podkarpacki!C35+Podlaski!C35+Pomorski!C35+Śląski!C35+Świętokrzyski!C35+WarmińskoMazurski!C35+Wielkopolski!C35+Zachodniopomorski!C35</f>
        <v>1869659</v>
      </c>
    </row>
    <row r="36" spans="1:3" s="5" customFormat="1" ht="30" customHeight="1" x14ac:dyDescent="0.2">
      <c r="A36" s="82" t="s">
        <v>114</v>
      </c>
      <c r="B36" s="13" t="s">
        <v>198</v>
      </c>
      <c r="C36" s="24">
        <f>C11+C13+C24+C30</f>
        <v>11141844</v>
      </c>
    </row>
    <row r="37" spans="1:3" s="3" customFormat="1" ht="30" customHeight="1" x14ac:dyDescent="0.2">
      <c r="A37" s="88" t="s">
        <v>127</v>
      </c>
      <c r="B37" s="17" t="s">
        <v>201</v>
      </c>
      <c r="C37" s="10">
        <f>C38+C39+C40+C48+C50+C56+C57+C55</f>
        <v>514577</v>
      </c>
    </row>
    <row r="38" spans="1:3" ht="30" customHeight="1" x14ac:dyDescent="0.2">
      <c r="A38" s="87" t="s">
        <v>16</v>
      </c>
      <c r="B38" s="15" t="s">
        <v>17</v>
      </c>
      <c r="C38" s="22">
        <f>Dolnośląski!C38+KujawskoPomorski!C38+Lubelski!C38+Lubuski!C38+Łódzki!C38+Małopolski!C38+Mazowiecki!C38+Opolski!C38+Podkarpacki!C38+Podlaski!C38+Pomorski!C38+Śląski!C38+Świętokrzyski!C38+WarmińskoMazurski!C38+Wielkopolski!C38+Zachodniopomorski!C38</f>
        <v>22737</v>
      </c>
    </row>
    <row r="39" spans="1:3" ht="30" customHeight="1" x14ac:dyDescent="0.2">
      <c r="A39" s="87" t="s">
        <v>18</v>
      </c>
      <c r="B39" s="15" t="s">
        <v>19</v>
      </c>
      <c r="C39" s="22">
        <f>Dolnośląski!C39+KujawskoPomorski!C39+Lubelski!C39+Lubuski!C39+Łódzki!C39+Małopolski!C39+Mazowiecki!C39+Opolski!C39+Podkarpacki!C39+Podlaski!C39+Pomorski!C39+Śląski!C39+Świętokrzyski!C39+WarmińskoMazurski!C39+Wielkopolski!C39+Zachodniopomorski!C39</f>
        <v>67202</v>
      </c>
    </row>
    <row r="40" spans="1:3" ht="30" customHeight="1" x14ac:dyDescent="0.2">
      <c r="A40" s="87" t="s">
        <v>20</v>
      </c>
      <c r="B40" s="16" t="s">
        <v>190</v>
      </c>
      <c r="C40" s="25">
        <f>C41+C43+C44+C45+C46+C47</f>
        <v>3903</v>
      </c>
    </row>
    <row r="41" spans="1:3" ht="30" customHeight="1" x14ac:dyDescent="0.2">
      <c r="A41" s="87" t="s">
        <v>37</v>
      </c>
      <c r="B41" s="72" t="s">
        <v>30</v>
      </c>
      <c r="C41" s="22">
        <f>Dolnośląski!C41+KujawskoPomorski!C41+Lubelski!C41+Lubuski!C41+Łódzki!C41+Małopolski!C41+Mazowiecki!C41+Opolski!C41+Podkarpacki!C41+Podlaski!C41+Pomorski!C41+Śląski!C41+Świętokrzyski!C41+WarmińskoMazurski!C41+Wielkopolski!C41+Zachodniopomorski!C41</f>
        <v>522</v>
      </c>
    </row>
    <row r="42" spans="1:3" ht="30" customHeight="1" x14ac:dyDescent="0.2">
      <c r="A42" s="87" t="s">
        <v>38</v>
      </c>
      <c r="B42" s="73" t="s">
        <v>31</v>
      </c>
      <c r="C42" s="22">
        <f>Dolnośląski!C42+KujawskoPomorski!C42+Lubelski!C42+Lubuski!C42+Łódzki!C42+Małopolski!C42+Mazowiecki!C42+Opolski!C42+Podkarpacki!C42+Podlaski!C42+Pomorski!C42+Śląski!C42+Świętokrzyski!C42+WarmińskoMazurski!C42+Wielkopolski!C42+Zachodniopomorski!C42</f>
        <v>519</v>
      </c>
    </row>
    <row r="43" spans="1:3" ht="30" customHeight="1" x14ac:dyDescent="0.2">
      <c r="A43" s="87" t="s">
        <v>39</v>
      </c>
      <c r="B43" s="72" t="s">
        <v>32</v>
      </c>
      <c r="C43" s="22">
        <f>Dolnośląski!C43+KujawskoPomorski!C43+Lubelski!C43+Lubuski!C43+Łódzki!C43+Małopolski!C43+Mazowiecki!C43+Opolski!C43+Podkarpacki!C43+Podlaski!C43+Pomorski!C43+Śląski!C43+Świętokrzyski!C43+WarmińskoMazurski!C43+Wielkopolski!C43+Zachodniopomorski!C43</f>
        <v>556</v>
      </c>
    </row>
    <row r="44" spans="1:3" ht="30" customHeight="1" x14ac:dyDescent="0.2">
      <c r="A44" s="87" t="s">
        <v>40</v>
      </c>
      <c r="B44" s="72" t="s">
        <v>33</v>
      </c>
      <c r="C44" s="22">
        <f>Dolnośląski!C44+KujawskoPomorski!C44+Lubelski!C44+Lubuski!C44+Łódzki!C44+Małopolski!C44+Mazowiecki!C44+Opolski!C44+Podkarpacki!C44+Podlaski!C44+Pomorski!C44+Śląski!C44+Świętokrzyski!C44+WarmińskoMazurski!C44+Wielkopolski!C44+Zachodniopomorski!C44</f>
        <v>5</v>
      </c>
    </row>
    <row r="45" spans="1:3" ht="30" customHeight="1" x14ac:dyDescent="0.2">
      <c r="A45" s="87" t="s">
        <v>41</v>
      </c>
      <c r="B45" s="72" t="s">
        <v>34</v>
      </c>
      <c r="C45" s="22">
        <f>Dolnośląski!C45+KujawskoPomorski!C45+Lubelski!C45+Lubuski!C45+Łódzki!C45+Małopolski!C45+Mazowiecki!C45+Opolski!C45+Podkarpacki!C45+Podlaski!C45+Pomorski!C45+Śląski!C45+Świętokrzyski!C45+WarmińskoMazurski!C45+Wielkopolski!C45+Zachodniopomorski!C45</f>
        <v>0</v>
      </c>
    </row>
    <row r="46" spans="1:3" ht="30" customHeight="1" x14ac:dyDescent="0.2">
      <c r="A46" s="87" t="s">
        <v>42</v>
      </c>
      <c r="B46" s="72" t="s">
        <v>35</v>
      </c>
      <c r="C46" s="22">
        <f>Dolnośląski!C46+KujawskoPomorski!C46+Lubelski!C46+Lubuski!C46+Łódzki!C46+Małopolski!C46+Mazowiecki!C46+Opolski!C46+Podkarpacki!C46+Podlaski!C46+Pomorski!C46+Śląski!C46+Świętokrzyski!C46+WarmińskoMazurski!C46+Wielkopolski!C46+Zachodniopomorski!C46</f>
        <v>2570</v>
      </c>
    </row>
    <row r="47" spans="1:3" ht="30" customHeight="1" x14ac:dyDescent="0.2">
      <c r="A47" s="87" t="s">
        <v>43</v>
      </c>
      <c r="B47" s="72" t="s">
        <v>36</v>
      </c>
      <c r="C47" s="22">
        <f>Dolnośląski!C47+KujawskoPomorski!C47+Lubelski!C47+Lubuski!C47+Łódzki!C47+Małopolski!C47+Mazowiecki!C47+Opolski!C47+Podkarpacki!C47+Podlaski!C47+Pomorski!C47+Śląski!C47+Świętokrzyski!C47+WarmińskoMazurski!C47+Wielkopolski!C47+Zachodniopomorski!C47</f>
        <v>250</v>
      </c>
    </row>
    <row r="48" spans="1:3" ht="30" customHeight="1" x14ac:dyDescent="0.2">
      <c r="A48" s="87" t="s">
        <v>21</v>
      </c>
      <c r="B48" s="15" t="s">
        <v>115</v>
      </c>
      <c r="C48" s="22">
        <f>Dolnośląski!C48+KujawskoPomorski!C48+Lubelski!C48+Lubuski!C48+Łódzki!C48+Małopolski!C48+Mazowiecki!C48+Opolski!C48+Podkarpacki!C48+Podlaski!C48+Pomorski!C48+Śląski!C48+Świętokrzyski!C48+WarmińskoMazurski!C48+Wielkopolski!C48+Zachodniopomorski!C48</f>
        <v>303133</v>
      </c>
    </row>
    <row r="49" spans="1:3" ht="30" customHeight="1" x14ac:dyDescent="0.2">
      <c r="A49" s="87" t="s">
        <v>116</v>
      </c>
      <c r="B49" s="72" t="s">
        <v>117</v>
      </c>
      <c r="C49" s="22">
        <f>Dolnośląski!C49+KujawskoPomorski!C49+Lubelski!C49+Lubuski!C49+Łódzki!C49+Małopolski!C49+Mazowiecki!C49+Opolski!C49+Podkarpacki!C49+Podlaski!C49+Pomorski!C49+Śląski!C49+Świętokrzyski!C49+WarmińskoMazurski!C49+Wielkopolski!C49+Zachodniopomorski!C49</f>
        <v>1108</v>
      </c>
    </row>
    <row r="50" spans="1:3" ht="30" customHeight="1" x14ac:dyDescent="0.2">
      <c r="A50" s="87" t="s">
        <v>22</v>
      </c>
      <c r="B50" s="16" t="s">
        <v>191</v>
      </c>
      <c r="C50" s="25">
        <f>C51+C52+C53+C54</f>
        <v>68115</v>
      </c>
    </row>
    <row r="51" spans="1:3" ht="30" customHeight="1" x14ac:dyDescent="0.2">
      <c r="A51" s="87" t="s">
        <v>48</v>
      </c>
      <c r="B51" s="72" t="s">
        <v>44</v>
      </c>
      <c r="C51" s="22">
        <f>Dolnośląski!C51+KujawskoPomorski!C51+Lubelski!C51+Lubuski!C51+Łódzki!C51+Małopolski!C51+Mazowiecki!C51+Opolski!C51+Podkarpacki!C51+Podlaski!C51+Pomorski!C51+Śląski!C51+Świętokrzyski!C51+WarmińskoMazurski!C51+Wielkopolski!C51+Zachodniopomorski!C51</f>
        <v>51866</v>
      </c>
    </row>
    <row r="52" spans="1:3" ht="30" customHeight="1" x14ac:dyDescent="0.2">
      <c r="A52" s="87" t="s">
        <v>49</v>
      </c>
      <c r="B52" s="72" t="s">
        <v>45</v>
      </c>
      <c r="C52" s="22">
        <f>Dolnośląski!C52+KujawskoPomorski!C52+Lubelski!C52+Lubuski!C52+Łódzki!C52+Małopolski!C52+Mazowiecki!C52+Opolski!C52+Podkarpacki!C52+Podlaski!C52+Pomorski!C52+Śląski!C52+Świętokrzyski!C52+WarmińskoMazurski!C52+Wielkopolski!C52+Zachodniopomorski!C52</f>
        <v>7252</v>
      </c>
    </row>
    <row r="53" spans="1:3" ht="30" customHeight="1" x14ac:dyDescent="0.2">
      <c r="A53" s="87" t="s">
        <v>50</v>
      </c>
      <c r="B53" s="72" t="s">
        <v>46</v>
      </c>
      <c r="C53" s="22">
        <f>Dolnośląski!C53+KujawskoPomorski!C53+Lubelski!C53+Lubuski!C53+Łódzki!C53+Małopolski!C53+Mazowiecki!C53+Opolski!C53+Podkarpacki!C53+Podlaski!C53+Pomorski!C53+Śląski!C53+Świętokrzyski!C53+WarmińskoMazurski!C53+Wielkopolski!C53+Zachodniopomorski!C53</f>
        <v>0</v>
      </c>
    </row>
    <row r="54" spans="1:3" ht="30" customHeight="1" x14ac:dyDescent="0.2">
      <c r="A54" s="87" t="s">
        <v>51</v>
      </c>
      <c r="B54" s="72" t="s">
        <v>47</v>
      </c>
      <c r="C54" s="22">
        <f>Dolnośląski!C54+KujawskoPomorski!C54+Lubelski!C54+Lubuski!C54+Łódzki!C54+Małopolski!C54+Mazowiecki!C54+Opolski!C54+Podkarpacki!C54+Podlaski!C54+Pomorski!C54+Śląski!C54+Świętokrzyski!C54+WarmińskoMazurski!C54+Wielkopolski!C54+Zachodniopomorski!C54</f>
        <v>8997</v>
      </c>
    </row>
    <row r="55" spans="1:3" ht="30" customHeight="1" x14ac:dyDescent="0.2">
      <c r="A55" s="87" t="s">
        <v>23</v>
      </c>
      <c r="B55" s="15" t="s">
        <v>24</v>
      </c>
      <c r="C55" s="22">
        <f>Dolnośląski!C55+KujawskoPomorski!C55+Lubelski!C55+Lubuski!C55+Łódzki!C55+Małopolski!C55+Mazowiecki!C55+Opolski!C55+Podkarpacki!C55+Podlaski!C55+Pomorski!C55+Śląski!C55+Świętokrzyski!C55+WarmińskoMazurski!C55+Wielkopolski!C55+Zachodniopomorski!C55</f>
        <v>0</v>
      </c>
    </row>
    <row r="56" spans="1:3" ht="30" customHeight="1" x14ac:dyDescent="0.2">
      <c r="A56" s="87" t="s">
        <v>25</v>
      </c>
      <c r="B56" s="15" t="s">
        <v>118</v>
      </c>
      <c r="C56" s="22">
        <f>Dolnośląski!C56+KujawskoPomorski!C56+Lubelski!C56+Lubuski!C56+Łódzki!C56+Małopolski!C56+Mazowiecki!C56+Opolski!C56+Podkarpacki!C56+Podlaski!C56+Pomorski!C56+Śląski!C56+Świętokrzyski!C56+WarmińskoMazurski!C56+Wielkopolski!C56+Zachodniopomorski!C56</f>
        <v>44923</v>
      </c>
    </row>
    <row r="57" spans="1:3" ht="30" customHeight="1" x14ac:dyDescent="0.2">
      <c r="A57" s="87" t="s">
        <v>26</v>
      </c>
      <c r="B57" s="15" t="s">
        <v>27</v>
      </c>
      <c r="C57" s="22">
        <f>Dolnośląski!C57+KujawskoPomorski!C57+Lubelski!C57+Lubuski!C57+Łódzki!C57+Małopolski!C57+Mazowiecki!C57+Opolski!C57+Podkarpacki!C57+Podlaski!C57+Pomorski!C57+Śląski!C57+Świętokrzyski!C57+WarmińskoMazurski!C57+Wielkopolski!C57+Zachodniopomorski!C57</f>
        <v>4564</v>
      </c>
    </row>
    <row r="58" spans="1:3" s="3" customFormat="1" ht="30" customHeight="1" x14ac:dyDescent="0.2">
      <c r="A58" s="81" t="s">
        <v>159</v>
      </c>
      <c r="B58" s="17" t="s">
        <v>119</v>
      </c>
      <c r="C58" s="23">
        <f>C59+C60+C61+C62</f>
        <v>226121</v>
      </c>
    </row>
    <row r="59" spans="1:3" ht="30" customHeight="1" x14ac:dyDescent="0.2">
      <c r="A59" s="87" t="s">
        <v>75</v>
      </c>
      <c r="B59" s="15" t="s">
        <v>84</v>
      </c>
      <c r="C59" s="22">
        <f>Dolnośląski!C59+KujawskoPomorski!C59+Lubelski!C59+Lubuski!C59+Łódzki!C59+Małopolski!C59+Mazowiecki!C59+Opolski!C59+Podkarpacki!C59+Podlaski!C59+Pomorski!C59+Śląski!C59+Świętokrzyski!C59+WarmińskoMazurski!C59+Wielkopolski!C59+Zachodniopomorski!C59</f>
        <v>394</v>
      </c>
    </row>
    <row r="60" spans="1:3" ht="30" customHeight="1" x14ac:dyDescent="0.2">
      <c r="A60" s="87" t="s">
        <v>28</v>
      </c>
      <c r="B60" s="15" t="s">
        <v>53</v>
      </c>
      <c r="C60" s="22">
        <f>Dolnośląski!C60+KujawskoPomorski!C60+Lubelski!C60+Lubuski!C60+Łódzki!C60+Małopolski!C60+Mazowiecki!C60+Opolski!C60+Podkarpacki!C60+Podlaski!C60+Pomorski!C60+Śląski!C60+Świętokrzyski!C60+WarmińskoMazurski!C60+Wielkopolski!C60+Zachodniopomorski!C60</f>
        <v>191158</v>
      </c>
    </row>
    <row r="61" spans="1:3" ht="30" customHeight="1" x14ac:dyDescent="0.2">
      <c r="A61" s="87" t="s">
        <v>29</v>
      </c>
      <c r="B61" s="15" t="s">
        <v>77</v>
      </c>
      <c r="C61" s="22">
        <f>Dolnośląski!C61+KujawskoPomorski!C61+Lubelski!C61+Lubuski!C61+Łódzki!C61+Małopolski!C61+Mazowiecki!C61+Opolski!C61+Podkarpacki!C61+Podlaski!C61+Pomorski!C61+Śląski!C61+Świętokrzyski!C61+WarmińskoMazurski!C61+Wielkopolski!C61+Zachodniopomorski!C61</f>
        <v>0</v>
      </c>
    </row>
    <row r="62" spans="1:3" ht="30" customHeight="1" x14ac:dyDescent="0.2">
      <c r="A62" s="87" t="s">
        <v>76</v>
      </c>
      <c r="B62" s="15" t="s">
        <v>78</v>
      </c>
      <c r="C62" s="22">
        <f>Dolnośląski!C62+KujawskoPomorski!C62+Lubelski!C62+Lubuski!C62+Łódzki!C62+Małopolski!C62+Mazowiecki!C62+Opolski!C62+Podkarpacki!C62+Podlaski!C62+Pomorski!C62+Śląski!C62+Świętokrzyski!C62+WarmińskoMazurski!C62+Wielkopolski!C62+Zachodniopomorski!C62</f>
        <v>34569</v>
      </c>
    </row>
    <row r="63" spans="1:3" ht="30" customHeight="1" x14ac:dyDescent="0.2">
      <c r="A63" s="81" t="s">
        <v>165</v>
      </c>
      <c r="B63" s="17" t="s">
        <v>85</v>
      </c>
      <c r="C63" s="23">
        <f>Dolnośląski!C63+KujawskoPomorski!C63+Lubelski!C63+Lubuski!C63+Łódzki!C63+Małopolski!C63+Mazowiecki!C63+Opolski!C63+Podkarpacki!C63+Podlaski!C63+Pomorski!C63+Śląski!C63+Świętokrzyski!C63+WarmińskoMazurski!C63+Wielkopolski!C63+Zachodniopomorski!C63</f>
        <v>55871</v>
      </c>
    </row>
  </sheetData>
  <sheetProtection formatCells="0" formatColumns="0" formatRows="0" insertColumns="0" insertRows="0" insertHyperlinks="0" deleteColumns="0" deleteRows="0"/>
  <mergeCells count="1">
    <mergeCell ref="A1:B1"/>
  </mergeCells>
  <printOptions horizontalCentered="1"/>
  <pageMargins left="0" right="0" top="0.39370078740157483" bottom="0.59055118110236227" header="0.51181102362204722" footer="0.39370078740157483"/>
  <pageSetup paperSize="9" scale="40" orientation="portrait" r:id="rId1"/>
  <headerFooter alignWithMargins="0">
    <oddFooter>&amp;R&amp;20&amp;P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rgb="FF92D050"/>
    <pageSetUpPr fitToPage="1"/>
  </sheetPr>
  <dimension ref="A1:C63"/>
  <sheetViews>
    <sheetView showGridLines="0" view="pageBreakPreview" zoomScale="55" zoomScaleNormal="70" zoomScaleSheetLayoutView="55" workbookViewId="0">
      <pane ySplit="6" topLeftCell="A7" activePane="bottomLeft" state="frozen"/>
      <selection sqref="A1:C1"/>
      <selection pane="bottomLeft" activeCell="B32" sqref="B32"/>
    </sheetView>
  </sheetViews>
  <sheetFormatPr defaultRowHeight="12.75" x14ac:dyDescent="0.2"/>
  <cols>
    <col min="1" max="1" width="13.7109375" style="2" customWidth="1"/>
    <col min="2" max="2" width="165.7109375" style="2" customWidth="1"/>
    <col min="3" max="3" width="25.7109375" style="2" customWidth="1"/>
    <col min="4" max="16384" width="9.140625" style="2"/>
  </cols>
  <sheetData>
    <row r="1" spans="1:3" s="18" customFormat="1" ht="54.95" customHeight="1" x14ac:dyDescent="0.2">
      <c r="A1" s="97" t="str">
        <f>NFZ!A1:C1</f>
        <v>ROCZNY PLAN FINANSOWY NARODOWEGO FUNDUSZU ZDROWIA NA ROK 2017</v>
      </c>
      <c r="B1" s="97"/>
      <c r="C1" s="31"/>
    </row>
    <row r="2" spans="1:3" s="19" customFormat="1" ht="33" customHeight="1" x14ac:dyDescent="0.2">
      <c r="A2" s="27" t="s">
        <v>59</v>
      </c>
      <c r="B2" s="27"/>
      <c r="C2" s="30"/>
    </row>
    <row r="3" spans="1:3" ht="33" customHeight="1" x14ac:dyDescent="0.2">
      <c r="A3" s="1"/>
      <c r="B3" s="20"/>
      <c r="C3" s="26"/>
    </row>
    <row r="4" spans="1:3" s="6" customFormat="1" ht="78" customHeight="1" x14ac:dyDescent="0.2">
      <c r="A4" s="32" t="s">
        <v>87</v>
      </c>
      <c r="B4" s="33" t="s">
        <v>52</v>
      </c>
      <c r="C4" s="64" t="s">
        <v>205</v>
      </c>
    </row>
    <row r="5" spans="1:3" s="4" customFormat="1" ht="14.25" x14ac:dyDescent="0.2">
      <c r="A5" s="8">
        <v>1</v>
      </c>
      <c r="B5" s="9">
        <v>2</v>
      </c>
      <c r="C5" s="8">
        <v>3</v>
      </c>
    </row>
    <row r="6" spans="1:3" s="3" customFormat="1" ht="30" customHeight="1" x14ac:dyDescent="0.2">
      <c r="A6" s="84" t="s">
        <v>0</v>
      </c>
      <c r="B6" s="14" t="s">
        <v>123</v>
      </c>
      <c r="C6" s="7">
        <f>C7+C8+C9+C14+C15+C16+C17+C18+C19+C20+C21+C22+C23+C24+C28+C29+C31+C32+C33</f>
        <v>5445329</v>
      </c>
    </row>
    <row r="7" spans="1:3" ht="30" customHeight="1" x14ac:dyDescent="0.2">
      <c r="A7" s="85" t="s">
        <v>1</v>
      </c>
      <c r="B7" s="21" t="s">
        <v>88</v>
      </c>
      <c r="C7" s="22">
        <v>745068</v>
      </c>
    </row>
    <row r="8" spans="1:3" ht="30" customHeight="1" x14ac:dyDescent="0.2">
      <c r="A8" s="85" t="s">
        <v>2</v>
      </c>
      <c r="B8" s="21" t="s">
        <v>89</v>
      </c>
      <c r="C8" s="22">
        <v>412755</v>
      </c>
    </row>
    <row r="9" spans="1:3" ht="30" customHeight="1" x14ac:dyDescent="0.2">
      <c r="A9" s="85" t="s">
        <v>3</v>
      </c>
      <c r="B9" s="21" t="s">
        <v>86</v>
      </c>
      <c r="C9" s="22">
        <v>2447813</v>
      </c>
    </row>
    <row r="10" spans="1:3" ht="30" customHeight="1" x14ac:dyDescent="0.2">
      <c r="A10" s="86" t="s">
        <v>54</v>
      </c>
      <c r="B10" s="74" t="s">
        <v>99</v>
      </c>
      <c r="C10" s="22">
        <v>237711</v>
      </c>
    </row>
    <row r="11" spans="1:3" ht="30" customHeight="1" x14ac:dyDescent="0.2">
      <c r="A11" s="86" t="s">
        <v>100</v>
      </c>
      <c r="B11" s="75" t="s">
        <v>103</v>
      </c>
      <c r="C11" s="22">
        <v>216040</v>
      </c>
    </row>
    <row r="12" spans="1:3" ht="30" customHeight="1" x14ac:dyDescent="0.2">
      <c r="A12" s="86" t="s">
        <v>101</v>
      </c>
      <c r="B12" s="74" t="s">
        <v>104</v>
      </c>
      <c r="C12" s="22">
        <v>111449</v>
      </c>
    </row>
    <row r="13" spans="1:3" ht="30" customHeight="1" x14ac:dyDescent="0.2">
      <c r="A13" s="86" t="s">
        <v>102</v>
      </c>
      <c r="B13" s="75" t="s">
        <v>105</v>
      </c>
      <c r="C13" s="22">
        <v>46699</v>
      </c>
    </row>
    <row r="14" spans="1:3" ht="30" customHeight="1" x14ac:dyDescent="0.2">
      <c r="A14" s="85" t="s">
        <v>4</v>
      </c>
      <c r="B14" s="21" t="s">
        <v>94</v>
      </c>
      <c r="C14" s="22">
        <v>180032</v>
      </c>
    </row>
    <row r="15" spans="1:3" ht="30" customHeight="1" x14ac:dyDescent="0.2">
      <c r="A15" s="85" t="s">
        <v>5</v>
      </c>
      <c r="B15" s="21" t="s">
        <v>90</v>
      </c>
      <c r="C15" s="22">
        <v>158270</v>
      </c>
    </row>
    <row r="16" spans="1:3" ht="30" customHeight="1" x14ac:dyDescent="0.2">
      <c r="A16" s="85" t="s">
        <v>6</v>
      </c>
      <c r="B16" s="21" t="s">
        <v>96</v>
      </c>
      <c r="C16" s="22">
        <v>108475</v>
      </c>
    </row>
    <row r="17" spans="1:3" ht="30" customHeight="1" x14ac:dyDescent="0.2">
      <c r="A17" s="85" t="s">
        <v>7</v>
      </c>
      <c r="B17" s="21" t="s">
        <v>95</v>
      </c>
      <c r="C17" s="22">
        <v>51091</v>
      </c>
    </row>
    <row r="18" spans="1:3" ht="30" customHeight="1" x14ac:dyDescent="0.2">
      <c r="A18" s="85" t="s">
        <v>8</v>
      </c>
      <c r="B18" s="21" t="s">
        <v>91</v>
      </c>
      <c r="C18" s="22">
        <v>119099</v>
      </c>
    </row>
    <row r="19" spans="1:3" ht="30" customHeight="1" x14ac:dyDescent="0.2">
      <c r="A19" s="85" t="s">
        <v>9</v>
      </c>
      <c r="B19" s="21" t="s">
        <v>92</v>
      </c>
      <c r="C19" s="22">
        <v>62862</v>
      </c>
    </row>
    <row r="20" spans="1:3" ht="30" customHeight="1" x14ac:dyDescent="0.2">
      <c r="A20" s="85" t="s">
        <v>10</v>
      </c>
      <c r="B20" s="21" t="s">
        <v>97</v>
      </c>
      <c r="C20" s="22">
        <v>4782</v>
      </c>
    </row>
    <row r="21" spans="1:3" ht="30" customHeight="1" x14ac:dyDescent="0.2">
      <c r="A21" s="85" t="s">
        <v>11</v>
      </c>
      <c r="B21" s="21" t="s">
        <v>93</v>
      </c>
      <c r="C21" s="22">
        <v>14927</v>
      </c>
    </row>
    <row r="22" spans="1:3" ht="30" customHeight="1" x14ac:dyDescent="0.2">
      <c r="A22" s="85" t="s">
        <v>12</v>
      </c>
      <c r="B22" s="21" t="s">
        <v>120</v>
      </c>
      <c r="C22" s="22">
        <v>129232</v>
      </c>
    </row>
    <row r="23" spans="1:3" ht="30" customHeight="1" x14ac:dyDescent="0.2">
      <c r="A23" s="85" t="s">
        <v>13</v>
      </c>
      <c r="B23" s="21" t="s">
        <v>106</v>
      </c>
      <c r="C23" s="22">
        <v>69000</v>
      </c>
    </row>
    <row r="24" spans="1:3" ht="30" customHeight="1" x14ac:dyDescent="0.2">
      <c r="A24" s="86" t="s">
        <v>14</v>
      </c>
      <c r="B24" s="21" t="s">
        <v>188</v>
      </c>
      <c r="C24" s="22">
        <f>C25+C26+C27</f>
        <v>585561</v>
      </c>
    </row>
    <row r="25" spans="1:3" ht="45" customHeight="1" x14ac:dyDescent="0.2">
      <c r="A25" s="85" t="s">
        <v>98</v>
      </c>
      <c r="B25" s="74" t="s">
        <v>108</v>
      </c>
      <c r="C25" s="22">
        <v>583561</v>
      </c>
    </row>
    <row r="26" spans="1:3" ht="30" customHeight="1" x14ac:dyDescent="0.2">
      <c r="A26" s="86" t="s">
        <v>107</v>
      </c>
      <c r="B26" s="74" t="s">
        <v>110</v>
      </c>
      <c r="C26" s="22">
        <v>1000</v>
      </c>
    </row>
    <row r="27" spans="1:3" ht="30" customHeight="1" x14ac:dyDescent="0.2">
      <c r="A27" s="86" t="s">
        <v>111</v>
      </c>
      <c r="B27" s="74" t="s">
        <v>109</v>
      </c>
      <c r="C27" s="22">
        <v>1000</v>
      </c>
    </row>
    <row r="28" spans="1:3" ht="30" customHeight="1" x14ac:dyDescent="0.2">
      <c r="A28" s="87" t="s">
        <v>15</v>
      </c>
      <c r="B28" s="11" t="s">
        <v>82</v>
      </c>
      <c r="C28" s="22">
        <v>0</v>
      </c>
    </row>
    <row r="29" spans="1:3" ht="30" customHeight="1" x14ac:dyDescent="0.2">
      <c r="A29" s="87" t="s">
        <v>79</v>
      </c>
      <c r="B29" s="15" t="s">
        <v>112</v>
      </c>
      <c r="C29" s="22">
        <v>77431</v>
      </c>
    </row>
    <row r="30" spans="1:3" ht="30" customHeight="1" x14ac:dyDescent="0.2">
      <c r="A30" s="86" t="s">
        <v>113</v>
      </c>
      <c r="B30" s="74" t="s">
        <v>122</v>
      </c>
      <c r="C30" s="22">
        <v>0</v>
      </c>
    </row>
    <row r="31" spans="1:3" ht="30" customHeight="1" x14ac:dyDescent="0.2">
      <c r="A31" s="87" t="s">
        <v>80</v>
      </c>
      <c r="B31" s="12" t="s">
        <v>83</v>
      </c>
      <c r="C31" s="22">
        <v>278731</v>
      </c>
    </row>
    <row r="32" spans="1:3" ht="30" customHeight="1" x14ac:dyDescent="0.2">
      <c r="A32" s="87" t="s">
        <v>81</v>
      </c>
      <c r="B32" s="15" t="s">
        <v>121</v>
      </c>
      <c r="C32" s="22">
        <v>200</v>
      </c>
    </row>
    <row r="33" spans="1:3" ht="30" customHeight="1" x14ac:dyDescent="0.2">
      <c r="A33" s="87" t="s">
        <v>124</v>
      </c>
      <c r="B33" s="12" t="s">
        <v>125</v>
      </c>
      <c r="C33" s="22">
        <v>0</v>
      </c>
    </row>
    <row r="34" spans="1:3" s="5" customFormat="1" ht="30" customHeight="1" x14ac:dyDescent="0.2">
      <c r="A34" s="82" t="s">
        <v>56</v>
      </c>
      <c r="B34" s="13" t="s">
        <v>57</v>
      </c>
      <c r="C34" s="22">
        <v>0</v>
      </c>
    </row>
    <row r="35" spans="1:3" s="5" customFormat="1" ht="30" customHeight="1" x14ac:dyDescent="0.2">
      <c r="A35" s="82" t="s">
        <v>55</v>
      </c>
      <c r="B35" s="13" t="s">
        <v>58</v>
      </c>
      <c r="C35" s="24">
        <v>141102</v>
      </c>
    </row>
    <row r="36" spans="1:3" s="5" customFormat="1" ht="30" customHeight="1" x14ac:dyDescent="0.2">
      <c r="A36" s="82" t="s">
        <v>114</v>
      </c>
      <c r="B36" s="13" t="s">
        <v>198</v>
      </c>
      <c r="C36" s="24">
        <f>C11+C13+C24+C30</f>
        <v>848300</v>
      </c>
    </row>
    <row r="37" spans="1:3" s="3" customFormat="1" ht="30" customHeight="1" x14ac:dyDescent="0.2">
      <c r="A37" s="88" t="s">
        <v>127</v>
      </c>
      <c r="B37" s="17" t="s">
        <v>201</v>
      </c>
      <c r="C37" s="10">
        <f>C38+C39+C40+C48+C50+C56+C57+C55</f>
        <v>36225</v>
      </c>
    </row>
    <row r="38" spans="1:3" ht="30" customHeight="1" x14ac:dyDescent="0.2">
      <c r="A38" s="87" t="s">
        <v>16</v>
      </c>
      <c r="B38" s="15" t="s">
        <v>17</v>
      </c>
      <c r="C38" s="22">
        <v>1592</v>
      </c>
    </row>
    <row r="39" spans="1:3" ht="30" customHeight="1" x14ac:dyDescent="0.2">
      <c r="A39" s="87" t="s">
        <v>18</v>
      </c>
      <c r="B39" s="15" t="s">
        <v>19</v>
      </c>
      <c r="C39" s="22">
        <v>3970</v>
      </c>
    </row>
    <row r="40" spans="1:3" ht="30" customHeight="1" x14ac:dyDescent="0.2">
      <c r="A40" s="87" t="s">
        <v>20</v>
      </c>
      <c r="B40" s="16" t="s">
        <v>190</v>
      </c>
      <c r="C40" s="22">
        <v>351</v>
      </c>
    </row>
    <row r="41" spans="1:3" ht="30" customHeight="1" x14ac:dyDescent="0.2">
      <c r="A41" s="87" t="s">
        <v>37</v>
      </c>
      <c r="B41" s="72" t="s">
        <v>30</v>
      </c>
      <c r="C41" s="22">
        <v>54</v>
      </c>
    </row>
    <row r="42" spans="1:3" ht="30" customHeight="1" x14ac:dyDescent="0.2">
      <c r="A42" s="87" t="s">
        <v>38</v>
      </c>
      <c r="B42" s="73" t="s">
        <v>31</v>
      </c>
      <c r="C42" s="22">
        <v>54</v>
      </c>
    </row>
    <row r="43" spans="1:3" ht="30" customHeight="1" x14ac:dyDescent="0.2">
      <c r="A43" s="87" t="s">
        <v>39</v>
      </c>
      <c r="B43" s="72" t="s">
        <v>32</v>
      </c>
      <c r="C43" s="22">
        <v>66</v>
      </c>
    </row>
    <row r="44" spans="1:3" ht="30" customHeight="1" x14ac:dyDescent="0.2">
      <c r="A44" s="87" t="s">
        <v>40</v>
      </c>
      <c r="B44" s="72" t="s">
        <v>33</v>
      </c>
      <c r="C44" s="22">
        <v>1</v>
      </c>
    </row>
    <row r="45" spans="1:3" ht="30" customHeight="1" x14ac:dyDescent="0.2">
      <c r="A45" s="87" t="s">
        <v>41</v>
      </c>
      <c r="B45" s="72" t="s">
        <v>34</v>
      </c>
      <c r="C45" s="22">
        <v>0</v>
      </c>
    </row>
    <row r="46" spans="1:3" ht="30" customHeight="1" x14ac:dyDescent="0.2">
      <c r="A46" s="87" t="s">
        <v>42</v>
      </c>
      <c r="B46" s="72" t="s">
        <v>35</v>
      </c>
      <c r="C46" s="22">
        <v>228</v>
      </c>
    </row>
    <row r="47" spans="1:3" ht="30" customHeight="1" x14ac:dyDescent="0.2">
      <c r="A47" s="87" t="s">
        <v>43</v>
      </c>
      <c r="B47" s="72" t="s">
        <v>36</v>
      </c>
      <c r="C47" s="22">
        <v>2</v>
      </c>
    </row>
    <row r="48" spans="1:3" ht="30" customHeight="1" x14ac:dyDescent="0.2">
      <c r="A48" s="87" t="s">
        <v>21</v>
      </c>
      <c r="B48" s="15" t="s">
        <v>115</v>
      </c>
      <c r="C48" s="22">
        <v>21910</v>
      </c>
    </row>
    <row r="49" spans="1:3" ht="30" customHeight="1" x14ac:dyDescent="0.2">
      <c r="A49" s="87" t="s">
        <v>116</v>
      </c>
      <c r="B49" s="72" t="s">
        <v>117</v>
      </c>
      <c r="C49" s="22">
        <v>100</v>
      </c>
    </row>
    <row r="50" spans="1:3" ht="30" customHeight="1" x14ac:dyDescent="0.2">
      <c r="A50" s="87" t="s">
        <v>22</v>
      </c>
      <c r="B50" s="16" t="s">
        <v>191</v>
      </c>
      <c r="C50" s="25">
        <f>C51+C52+C53+C54</f>
        <v>4925</v>
      </c>
    </row>
    <row r="51" spans="1:3" ht="30" customHeight="1" x14ac:dyDescent="0.2">
      <c r="A51" s="87" t="s">
        <v>48</v>
      </c>
      <c r="B51" s="72" t="s">
        <v>44</v>
      </c>
      <c r="C51" s="22">
        <v>3659</v>
      </c>
    </row>
    <row r="52" spans="1:3" ht="30" customHeight="1" x14ac:dyDescent="0.2">
      <c r="A52" s="87" t="s">
        <v>49</v>
      </c>
      <c r="B52" s="72" t="s">
        <v>45</v>
      </c>
      <c r="C52" s="22">
        <v>441</v>
      </c>
    </row>
    <row r="53" spans="1:3" ht="30" customHeight="1" x14ac:dyDescent="0.2">
      <c r="A53" s="87" t="s">
        <v>50</v>
      </c>
      <c r="B53" s="72" t="s">
        <v>46</v>
      </c>
      <c r="C53" s="22">
        <v>0</v>
      </c>
    </row>
    <row r="54" spans="1:3" ht="30" customHeight="1" x14ac:dyDescent="0.2">
      <c r="A54" s="87" t="s">
        <v>51</v>
      </c>
      <c r="B54" s="72" t="s">
        <v>47</v>
      </c>
      <c r="C54" s="22">
        <v>825</v>
      </c>
    </row>
    <row r="55" spans="1:3" ht="30" customHeight="1" x14ac:dyDescent="0.2">
      <c r="A55" s="87" t="s">
        <v>23</v>
      </c>
      <c r="B55" s="15" t="s">
        <v>24</v>
      </c>
      <c r="C55" s="22">
        <v>0</v>
      </c>
    </row>
    <row r="56" spans="1:3" ht="30" customHeight="1" x14ac:dyDescent="0.2">
      <c r="A56" s="87" t="s">
        <v>25</v>
      </c>
      <c r="B56" s="15" t="s">
        <v>118</v>
      </c>
      <c r="C56" s="22">
        <v>3232</v>
      </c>
    </row>
    <row r="57" spans="1:3" ht="30" customHeight="1" x14ac:dyDescent="0.2">
      <c r="A57" s="87" t="s">
        <v>26</v>
      </c>
      <c r="B57" s="15" t="s">
        <v>27</v>
      </c>
      <c r="C57" s="22">
        <v>245</v>
      </c>
    </row>
    <row r="58" spans="1:3" s="3" customFormat="1" ht="30" customHeight="1" x14ac:dyDescent="0.2">
      <c r="A58" s="81" t="s">
        <v>159</v>
      </c>
      <c r="B58" s="17" t="s">
        <v>119</v>
      </c>
      <c r="C58" s="23">
        <f>C59+C60+C61+C62</f>
        <v>16705</v>
      </c>
    </row>
    <row r="59" spans="1:3" ht="30" customHeight="1" x14ac:dyDescent="0.2">
      <c r="A59" s="87" t="s">
        <v>75</v>
      </c>
      <c r="B59" s="15" t="s">
        <v>84</v>
      </c>
      <c r="C59" s="22">
        <v>0</v>
      </c>
    </row>
    <row r="60" spans="1:3" ht="30" customHeight="1" x14ac:dyDescent="0.2">
      <c r="A60" s="87" t="s">
        <v>28</v>
      </c>
      <c r="B60" s="15" t="s">
        <v>53</v>
      </c>
      <c r="C60" s="22">
        <v>15045</v>
      </c>
    </row>
    <row r="61" spans="1:3" ht="30" customHeight="1" x14ac:dyDescent="0.2">
      <c r="A61" s="87" t="s">
        <v>29</v>
      </c>
      <c r="B61" s="15" t="s">
        <v>77</v>
      </c>
      <c r="C61" s="22">
        <v>0</v>
      </c>
    </row>
    <row r="62" spans="1:3" ht="30" customHeight="1" x14ac:dyDescent="0.2">
      <c r="A62" s="87" t="s">
        <v>76</v>
      </c>
      <c r="B62" s="15" t="s">
        <v>78</v>
      </c>
      <c r="C62" s="22">
        <v>1660</v>
      </c>
    </row>
    <row r="63" spans="1:3" ht="30" customHeight="1" x14ac:dyDescent="0.2">
      <c r="A63" s="81" t="s">
        <v>165</v>
      </c>
      <c r="B63" s="17" t="s">
        <v>85</v>
      </c>
      <c r="C63" s="23">
        <v>1981</v>
      </c>
    </row>
  </sheetData>
  <sheetProtection formatCells="0" formatColumns="0" formatRows="0" insertColumns="0" insertRows="0" insertHyperlinks="0" deleteColumns="0" deleteRows="0"/>
  <mergeCells count="1">
    <mergeCell ref="A1:B1"/>
  </mergeCells>
  <phoneticPr fontId="7" type="noConversion"/>
  <printOptions horizontalCentered="1"/>
  <pageMargins left="0" right="0" top="0.39370078740157483" bottom="0.59055118110236227" header="0.51181102362204722" footer="0.39370078740157483"/>
  <pageSetup paperSize="9" scale="40" orientation="portrait" r:id="rId1"/>
  <headerFooter alignWithMargins="0">
    <oddFooter>&amp;R&amp;20&amp;P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92D050"/>
    <pageSetUpPr fitToPage="1"/>
  </sheetPr>
  <dimension ref="A1:C63"/>
  <sheetViews>
    <sheetView showGridLines="0" view="pageBreakPreview" zoomScale="55" zoomScaleNormal="70" zoomScaleSheetLayoutView="55" workbookViewId="0">
      <pane xSplit="2" ySplit="6" topLeftCell="C7" activePane="bottomRight" state="frozen"/>
      <selection sqref="A1:C1"/>
      <selection pane="topRight" sqref="A1:C1"/>
      <selection pane="bottomLeft" sqref="A1:C1"/>
      <selection pane="bottomRight" sqref="A1:B1"/>
    </sheetView>
  </sheetViews>
  <sheetFormatPr defaultRowHeight="12.75" x14ac:dyDescent="0.2"/>
  <cols>
    <col min="1" max="1" width="13.7109375" style="2" customWidth="1"/>
    <col min="2" max="2" width="165.7109375" style="2" customWidth="1"/>
    <col min="3" max="3" width="25.7109375" style="2" customWidth="1"/>
    <col min="4" max="16384" width="9.140625" style="2"/>
  </cols>
  <sheetData>
    <row r="1" spans="1:3" s="18" customFormat="1" ht="54.95" customHeight="1" x14ac:dyDescent="0.2">
      <c r="A1" s="97" t="str">
        <f>NFZ!A1:C1</f>
        <v>ROCZNY PLAN FINANSOWY NARODOWEGO FUNDUSZU ZDROWIA NA ROK 2017</v>
      </c>
      <c r="B1" s="97"/>
      <c r="C1" s="31"/>
    </row>
    <row r="2" spans="1:3" s="19" customFormat="1" ht="33" customHeight="1" x14ac:dyDescent="0.2">
      <c r="A2" s="27" t="s">
        <v>60</v>
      </c>
      <c r="B2" s="27"/>
      <c r="C2" s="29"/>
    </row>
    <row r="3" spans="1:3" ht="33" customHeight="1" x14ac:dyDescent="0.2">
      <c r="A3" s="1"/>
      <c r="B3" s="20"/>
      <c r="C3" s="26"/>
    </row>
    <row r="4" spans="1:3" s="6" customFormat="1" ht="78" customHeight="1" x14ac:dyDescent="0.2">
      <c r="A4" s="32" t="s">
        <v>87</v>
      </c>
      <c r="B4" s="33" t="s">
        <v>52</v>
      </c>
      <c r="C4" s="64" t="s">
        <v>205</v>
      </c>
    </row>
    <row r="5" spans="1:3" s="4" customFormat="1" ht="14.25" x14ac:dyDescent="0.2">
      <c r="A5" s="8">
        <v>1</v>
      </c>
      <c r="B5" s="9">
        <v>2</v>
      </c>
      <c r="C5" s="8">
        <v>3</v>
      </c>
    </row>
    <row r="6" spans="1:3" s="3" customFormat="1" ht="30" customHeight="1" x14ac:dyDescent="0.2">
      <c r="A6" s="84" t="s">
        <v>0</v>
      </c>
      <c r="B6" s="14" t="s">
        <v>123</v>
      </c>
      <c r="C6" s="7">
        <f>C7+C8+C9+C14+C15+C16+C17+C18+C19+C20+C21+C22+C23+C24+C28+C29+C31+C32+C33</f>
        <v>3898363</v>
      </c>
    </row>
    <row r="7" spans="1:3" ht="30" customHeight="1" x14ac:dyDescent="0.2">
      <c r="A7" s="85" t="s">
        <v>1</v>
      </c>
      <c r="B7" s="21" t="s">
        <v>88</v>
      </c>
      <c r="C7" s="22">
        <v>551824</v>
      </c>
    </row>
    <row r="8" spans="1:3" ht="30" customHeight="1" x14ac:dyDescent="0.2">
      <c r="A8" s="85" t="s">
        <v>2</v>
      </c>
      <c r="B8" s="21" t="s">
        <v>89</v>
      </c>
      <c r="C8" s="22">
        <v>291703</v>
      </c>
    </row>
    <row r="9" spans="1:3" ht="30" customHeight="1" x14ac:dyDescent="0.2">
      <c r="A9" s="85" t="s">
        <v>3</v>
      </c>
      <c r="B9" s="21" t="s">
        <v>86</v>
      </c>
      <c r="C9" s="22">
        <v>1738439</v>
      </c>
    </row>
    <row r="10" spans="1:3" ht="30" customHeight="1" x14ac:dyDescent="0.2">
      <c r="A10" s="86" t="s">
        <v>54</v>
      </c>
      <c r="B10" s="74" t="s">
        <v>99</v>
      </c>
      <c r="C10" s="22">
        <v>151297</v>
      </c>
    </row>
    <row r="11" spans="1:3" ht="30" customHeight="1" x14ac:dyDescent="0.2">
      <c r="A11" s="86" t="s">
        <v>100</v>
      </c>
      <c r="B11" s="75" t="s">
        <v>103</v>
      </c>
      <c r="C11" s="22">
        <v>137870</v>
      </c>
    </row>
    <row r="12" spans="1:3" ht="30" customHeight="1" x14ac:dyDescent="0.2">
      <c r="A12" s="86" t="s">
        <v>101</v>
      </c>
      <c r="B12" s="74" t="s">
        <v>104</v>
      </c>
      <c r="C12" s="22">
        <v>67746</v>
      </c>
    </row>
    <row r="13" spans="1:3" ht="30" customHeight="1" x14ac:dyDescent="0.2">
      <c r="A13" s="86" t="s">
        <v>102</v>
      </c>
      <c r="B13" s="75" t="s">
        <v>105</v>
      </c>
      <c r="C13" s="22">
        <v>34149</v>
      </c>
    </row>
    <row r="14" spans="1:3" ht="30" customHeight="1" x14ac:dyDescent="0.2">
      <c r="A14" s="85" t="s">
        <v>4</v>
      </c>
      <c r="B14" s="21" t="s">
        <v>94</v>
      </c>
      <c r="C14" s="22">
        <v>124473</v>
      </c>
    </row>
    <row r="15" spans="1:3" ht="30" customHeight="1" x14ac:dyDescent="0.2">
      <c r="A15" s="85" t="s">
        <v>5</v>
      </c>
      <c r="B15" s="21" t="s">
        <v>90</v>
      </c>
      <c r="C15" s="22">
        <v>100592</v>
      </c>
    </row>
    <row r="16" spans="1:3" ht="30" customHeight="1" x14ac:dyDescent="0.2">
      <c r="A16" s="85" t="s">
        <v>6</v>
      </c>
      <c r="B16" s="21" t="s">
        <v>96</v>
      </c>
      <c r="C16" s="22">
        <v>57713</v>
      </c>
    </row>
    <row r="17" spans="1:3" ht="30" customHeight="1" x14ac:dyDescent="0.2">
      <c r="A17" s="85" t="s">
        <v>7</v>
      </c>
      <c r="B17" s="21" t="s">
        <v>95</v>
      </c>
      <c r="C17" s="22">
        <v>33957</v>
      </c>
    </row>
    <row r="18" spans="1:3" ht="30" customHeight="1" x14ac:dyDescent="0.2">
      <c r="A18" s="85" t="s">
        <v>8</v>
      </c>
      <c r="B18" s="21" t="s">
        <v>91</v>
      </c>
      <c r="C18" s="22">
        <v>95958</v>
      </c>
    </row>
    <row r="19" spans="1:3" ht="30" customHeight="1" x14ac:dyDescent="0.2">
      <c r="A19" s="85" t="s">
        <v>9</v>
      </c>
      <c r="B19" s="21" t="s">
        <v>92</v>
      </c>
      <c r="C19" s="22">
        <v>35327</v>
      </c>
    </row>
    <row r="20" spans="1:3" ht="30" customHeight="1" x14ac:dyDescent="0.2">
      <c r="A20" s="85" t="s">
        <v>10</v>
      </c>
      <c r="B20" s="21" t="s">
        <v>97</v>
      </c>
      <c r="C20" s="22">
        <v>2981</v>
      </c>
    </row>
    <row r="21" spans="1:3" ht="30" customHeight="1" x14ac:dyDescent="0.2">
      <c r="A21" s="85" t="s">
        <v>11</v>
      </c>
      <c r="B21" s="21" t="s">
        <v>93</v>
      </c>
      <c r="C21" s="22">
        <v>12891</v>
      </c>
    </row>
    <row r="22" spans="1:3" ht="30" customHeight="1" x14ac:dyDescent="0.2">
      <c r="A22" s="85" t="s">
        <v>12</v>
      </c>
      <c r="B22" s="21" t="s">
        <v>120</v>
      </c>
      <c r="C22" s="22">
        <v>104750</v>
      </c>
    </row>
    <row r="23" spans="1:3" ht="30" customHeight="1" x14ac:dyDescent="0.2">
      <c r="A23" s="85" t="s">
        <v>13</v>
      </c>
      <c r="B23" s="21" t="s">
        <v>106</v>
      </c>
      <c r="C23" s="22">
        <v>49000</v>
      </c>
    </row>
    <row r="24" spans="1:3" ht="30" customHeight="1" x14ac:dyDescent="0.2">
      <c r="A24" s="86" t="s">
        <v>14</v>
      </c>
      <c r="B24" s="21" t="s">
        <v>188</v>
      </c>
      <c r="C24" s="22">
        <f>C25+C26+C27</f>
        <v>457041</v>
      </c>
    </row>
    <row r="25" spans="1:3" ht="45" customHeight="1" x14ac:dyDescent="0.2">
      <c r="A25" s="85" t="s">
        <v>98</v>
      </c>
      <c r="B25" s="74" t="s">
        <v>108</v>
      </c>
      <c r="C25" s="22">
        <v>456008</v>
      </c>
    </row>
    <row r="26" spans="1:3" ht="30" customHeight="1" x14ac:dyDescent="0.2">
      <c r="A26" s="86" t="s">
        <v>107</v>
      </c>
      <c r="B26" s="74" t="s">
        <v>110</v>
      </c>
      <c r="C26" s="22">
        <v>600</v>
      </c>
    </row>
    <row r="27" spans="1:3" ht="30" customHeight="1" x14ac:dyDescent="0.2">
      <c r="A27" s="86" t="s">
        <v>111</v>
      </c>
      <c r="B27" s="74" t="s">
        <v>109</v>
      </c>
      <c r="C27" s="22">
        <v>433</v>
      </c>
    </row>
    <row r="28" spans="1:3" ht="30" customHeight="1" x14ac:dyDescent="0.2">
      <c r="A28" s="87" t="s">
        <v>15</v>
      </c>
      <c r="B28" s="11" t="s">
        <v>82</v>
      </c>
      <c r="C28" s="22">
        <v>0</v>
      </c>
    </row>
    <row r="29" spans="1:3" ht="30" customHeight="1" x14ac:dyDescent="0.2">
      <c r="A29" s="87" t="s">
        <v>79</v>
      </c>
      <c r="B29" s="15" t="s">
        <v>112</v>
      </c>
      <c r="C29" s="22">
        <v>33064</v>
      </c>
    </row>
    <row r="30" spans="1:3" ht="30" customHeight="1" x14ac:dyDescent="0.2">
      <c r="A30" s="86" t="s">
        <v>113</v>
      </c>
      <c r="B30" s="74" t="s">
        <v>122</v>
      </c>
      <c r="C30" s="22">
        <v>0</v>
      </c>
    </row>
    <row r="31" spans="1:3" ht="30" customHeight="1" x14ac:dyDescent="0.2">
      <c r="A31" s="87" t="s">
        <v>80</v>
      </c>
      <c r="B31" s="12" t="s">
        <v>83</v>
      </c>
      <c r="C31" s="22">
        <v>193977</v>
      </c>
    </row>
    <row r="32" spans="1:3" ht="30" customHeight="1" x14ac:dyDescent="0.2">
      <c r="A32" s="87" t="s">
        <v>81</v>
      </c>
      <c r="B32" s="15" t="s">
        <v>121</v>
      </c>
      <c r="C32" s="22">
        <v>14673</v>
      </c>
    </row>
    <row r="33" spans="1:3" ht="30" customHeight="1" x14ac:dyDescent="0.2">
      <c r="A33" s="87" t="s">
        <v>124</v>
      </c>
      <c r="B33" s="12" t="s">
        <v>125</v>
      </c>
      <c r="C33" s="22">
        <v>0</v>
      </c>
    </row>
    <row r="34" spans="1:3" s="5" customFormat="1" ht="30" customHeight="1" x14ac:dyDescent="0.2">
      <c r="A34" s="82" t="s">
        <v>56</v>
      </c>
      <c r="B34" s="13" t="s">
        <v>57</v>
      </c>
      <c r="C34" s="22">
        <v>0</v>
      </c>
    </row>
    <row r="35" spans="1:3" s="5" customFormat="1" ht="30" customHeight="1" x14ac:dyDescent="0.2">
      <c r="A35" s="82" t="s">
        <v>55</v>
      </c>
      <c r="B35" s="13" t="s">
        <v>58</v>
      </c>
      <c r="C35" s="24">
        <v>111000</v>
      </c>
    </row>
    <row r="36" spans="1:3" s="5" customFormat="1" ht="30" customHeight="1" x14ac:dyDescent="0.2">
      <c r="A36" s="82" t="s">
        <v>114</v>
      </c>
      <c r="B36" s="13" t="s">
        <v>198</v>
      </c>
      <c r="C36" s="24">
        <f>C11+C13+C24+C30</f>
        <v>629060</v>
      </c>
    </row>
    <row r="37" spans="1:3" s="3" customFormat="1" ht="30" customHeight="1" x14ac:dyDescent="0.2">
      <c r="A37" s="88" t="s">
        <v>127</v>
      </c>
      <c r="B37" s="17" t="s">
        <v>201</v>
      </c>
      <c r="C37" s="10">
        <f>C38+C39+C40+C48+C50+C56+C57+C55</f>
        <v>31291</v>
      </c>
    </row>
    <row r="38" spans="1:3" ht="30" customHeight="1" x14ac:dyDescent="0.2">
      <c r="A38" s="87" t="s">
        <v>16</v>
      </c>
      <c r="B38" s="15" t="s">
        <v>17</v>
      </c>
      <c r="C38" s="22">
        <v>2740</v>
      </c>
    </row>
    <row r="39" spans="1:3" ht="30" customHeight="1" x14ac:dyDescent="0.2">
      <c r="A39" s="87" t="s">
        <v>18</v>
      </c>
      <c r="B39" s="15" t="s">
        <v>19</v>
      </c>
      <c r="C39" s="22">
        <v>4052</v>
      </c>
    </row>
    <row r="40" spans="1:3" ht="30" customHeight="1" x14ac:dyDescent="0.2">
      <c r="A40" s="87" t="s">
        <v>20</v>
      </c>
      <c r="B40" s="16" t="s">
        <v>190</v>
      </c>
      <c r="C40" s="22">
        <v>236</v>
      </c>
    </row>
    <row r="41" spans="1:3" ht="30" customHeight="1" x14ac:dyDescent="0.2">
      <c r="A41" s="87" t="s">
        <v>37</v>
      </c>
      <c r="B41" s="72" t="s">
        <v>30</v>
      </c>
      <c r="C41" s="22">
        <v>33</v>
      </c>
    </row>
    <row r="42" spans="1:3" ht="30" customHeight="1" x14ac:dyDescent="0.2">
      <c r="A42" s="87" t="s">
        <v>38</v>
      </c>
      <c r="B42" s="73" t="s">
        <v>31</v>
      </c>
      <c r="C42" s="22">
        <v>33</v>
      </c>
    </row>
    <row r="43" spans="1:3" ht="30" customHeight="1" x14ac:dyDescent="0.2">
      <c r="A43" s="87" t="s">
        <v>39</v>
      </c>
      <c r="B43" s="72" t="s">
        <v>32</v>
      </c>
      <c r="C43" s="22">
        <v>26</v>
      </c>
    </row>
    <row r="44" spans="1:3" ht="30" customHeight="1" x14ac:dyDescent="0.2">
      <c r="A44" s="87" t="s">
        <v>40</v>
      </c>
      <c r="B44" s="72" t="s">
        <v>33</v>
      </c>
      <c r="C44" s="22">
        <v>0</v>
      </c>
    </row>
    <row r="45" spans="1:3" ht="30" customHeight="1" x14ac:dyDescent="0.2">
      <c r="A45" s="87" t="s">
        <v>41</v>
      </c>
      <c r="B45" s="72" t="s">
        <v>34</v>
      </c>
      <c r="C45" s="22">
        <v>0</v>
      </c>
    </row>
    <row r="46" spans="1:3" ht="30" customHeight="1" x14ac:dyDescent="0.2">
      <c r="A46" s="87" t="s">
        <v>42</v>
      </c>
      <c r="B46" s="72" t="s">
        <v>35</v>
      </c>
      <c r="C46" s="22">
        <v>167</v>
      </c>
    </row>
    <row r="47" spans="1:3" ht="30" customHeight="1" x14ac:dyDescent="0.2">
      <c r="A47" s="87" t="s">
        <v>43</v>
      </c>
      <c r="B47" s="72" t="s">
        <v>36</v>
      </c>
      <c r="C47" s="22">
        <v>10</v>
      </c>
    </row>
    <row r="48" spans="1:3" ht="30" customHeight="1" x14ac:dyDescent="0.2">
      <c r="A48" s="87" t="s">
        <v>21</v>
      </c>
      <c r="B48" s="15" t="s">
        <v>115</v>
      </c>
      <c r="C48" s="22">
        <v>15380</v>
      </c>
    </row>
    <row r="49" spans="1:3" ht="30" customHeight="1" x14ac:dyDescent="0.2">
      <c r="A49" s="87" t="s">
        <v>116</v>
      </c>
      <c r="B49" s="72" t="s">
        <v>117</v>
      </c>
      <c r="C49" s="22">
        <v>0</v>
      </c>
    </row>
    <row r="50" spans="1:3" ht="30" customHeight="1" x14ac:dyDescent="0.2">
      <c r="A50" s="87" t="s">
        <v>22</v>
      </c>
      <c r="B50" s="16" t="s">
        <v>191</v>
      </c>
      <c r="C50" s="25">
        <f>C51+C52+C53+C54</f>
        <v>3460</v>
      </c>
    </row>
    <row r="51" spans="1:3" ht="30" customHeight="1" x14ac:dyDescent="0.2">
      <c r="A51" s="87" t="s">
        <v>48</v>
      </c>
      <c r="B51" s="72" t="s">
        <v>44</v>
      </c>
      <c r="C51" s="22">
        <v>2582</v>
      </c>
    </row>
    <row r="52" spans="1:3" ht="30" customHeight="1" x14ac:dyDescent="0.2">
      <c r="A52" s="87" t="s">
        <v>49</v>
      </c>
      <c r="B52" s="72" t="s">
        <v>45</v>
      </c>
      <c r="C52" s="22">
        <v>298</v>
      </c>
    </row>
    <row r="53" spans="1:3" ht="30" customHeight="1" x14ac:dyDescent="0.2">
      <c r="A53" s="87" t="s">
        <v>50</v>
      </c>
      <c r="B53" s="72" t="s">
        <v>46</v>
      </c>
      <c r="C53" s="22">
        <v>0</v>
      </c>
    </row>
    <row r="54" spans="1:3" ht="30" customHeight="1" x14ac:dyDescent="0.2">
      <c r="A54" s="87" t="s">
        <v>51</v>
      </c>
      <c r="B54" s="72" t="s">
        <v>47</v>
      </c>
      <c r="C54" s="22">
        <v>580</v>
      </c>
    </row>
    <row r="55" spans="1:3" ht="30" customHeight="1" x14ac:dyDescent="0.2">
      <c r="A55" s="87" t="s">
        <v>23</v>
      </c>
      <c r="B55" s="15" t="s">
        <v>24</v>
      </c>
      <c r="C55" s="22">
        <v>0</v>
      </c>
    </row>
    <row r="56" spans="1:3" ht="30" customHeight="1" x14ac:dyDescent="0.2">
      <c r="A56" s="87" t="s">
        <v>25</v>
      </c>
      <c r="B56" s="15" t="s">
        <v>118</v>
      </c>
      <c r="C56" s="22">
        <v>5025</v>
      </c>
    </row>
    <row r="57" spans="1:3" ht="30" customHeight="1" x14ac:dyDescent="0.2">
      <c r="A57" s="87" t="s">
        <v>26</v>
      </c>
      <c r="B57" s="15" t="s">
        <v>27</v>
      </c>
      <c r="C57" s="22">
        <v>398</v>
      </c>
    </row>
    <row r="58" spans="1:3" s="3" customFormat="1" ht="30" customHeight="1" x14ac:dyDescent="0.2">
      <c r="A58" s="81" t="s">
        <v>159</v>
      </c>
      <c r="B58" s="17" t="s">
        <v>119</v>
      </c>
      <c r="C58" s="23">
        <f>C59+C60+C61+C62</f>
        <v>45501</v>
      </c>
    </row>
    <row r="59" spans="1:3" ht="30" customHeight="1" x14ac:dyDescent="0.2">
      <c r="A59" s="87" t="s">
        <v>75</v>
      </c>
      <c r="B59" s="15" t="s">
        <v>84</v>
      </c>
      <c r="C59" s="22">
        <v>0</v>
      </c>
    </row>
    <row r="60" spans="1:3" ht="30" customHeight="1" x14ac:dyDescent="0.2">
      <c r="A60" s="87" t="s">
        <v>28</v>
      </c>
      <c r="B60" s="15" t="s">
        <v>53</v>
      </c>
      <c r="C60" s="22">
        <v>38601</v>
      </c>
    </row>
    <row r="61" spans="1:3" ht="30" customHeight="1" x14ac:dyDescent="0.2">
      <c r="A61" s="87" t="s">
        <v>29</v>
      </c>
      <c r="B61" s="15" t="s">
        <v>77</v>
      </c>
      <c r="C61" s="22">
        <v>0</v>
      </c>
    </row>
    <row r="62" spans="1:3" ht="30" customHeight="1" x14ac:dyDescent="0.2">
      <c r="A62" s="87" t="s">
        <v>76</v>
      </c>
      <c r="B62" s="15" t="s">
        <v>78</v>
      </c>
      <c r="C62" s="22">
        <v>6900</v>
      </c>
    </row>
    <row r="63" spans="1:3" ht="30" customHeight="1" x14ac:dyDescent="0.2">
      <c r="A63" s="81" t="s">
        <v>165</v>
      </c>
      <c r="B63" s="17" t="s">
        <v>85</v>
      </c>
      <c r="C63" s="23">
        <v>18259</v>
      </c>
    </row>
  </sheetData>
  <sheetProtection formatCells="0" formatColumns="0" formatRows="0" insertColumns="0" insertRows="0" insertHyperlinks="0" deleteColumns="0" deleteRows="0"/>
  <mergeCells count="1">
    <mergeCell ref="A1:B1"/>
  </mergeCells>
  <phoneticPr fontId="7" type="noConversion"/>
  <printOptions horizontalCentered="1"/>
  <pageMargins left="0" right="0" top="0.39370078740157483" bottom="0.59055118110236227" header="0.51181102362204722" footer="0.39370078740157483"/>
  <pageSetup paperSize="9" scale="40" orientation="portrait" r:id="rId1"/>
  <headerFooter alignWithMargins="0">
    <oddFooter>&amp;R&amp;20&amp;P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92D050"/>
    <pageSetUpPr fitToPage="1"/>
  </sheetPr>
  <dimension ref="A1:C63"/>
  <sheetViews>
    <sheetView showGridLines="0" view="pageBreakPreview" zoomScale="55" zoomScaleNormal="70" zoomScaleSheetLayoutView="55" workbookViewId="0">
      <pane xSplit="2" ySplit="6" topLeftCell="C7" activePane="bottomRight" state="frozen"/>
      <selection sqref="A1:C1"/>
      <selection pane="topRight" sqref="A1:C1"/>
      <selection pane="bottomLeft" sqref="A1:C1"/>
      <selection pane="bottomRight" sqref="A1:B1"/>
    </sheetView>
  </sheetViews>
  <sheetFormatPr defaultRowHeight="12.75" x14ac:dyDescent="0.2"/>
  <cols>
    <col min="1" max="1" width="13.7109375" style="2" customWidth="1"/>
    <col min="2" max="2" width="165.7109375" style="2" customWidth="1"/>
    <col min="3" max="3" width="25.7109375" style="2" customWidth="1"/>
    <col min="4" max="16384" width="9.140625" style="2"/>
  </cols>
  <sheetData>
    <row r="1" spans="1:3" s="18" customFormat="1" ht="54.95" customHeight="1" x14ac:dyDescent="0.2">
      <c r="A1" s="97" t="str">
        <f>NFZ!A1:C1</f>
        <v>ROCZNY PLAN FINANSOWY NARODOWEGO FUNDUSZU ZDROWIA NA ROK 2017</v>
      </c>
      <c r="B1" s="97"/>
      <c r="C1" s="31"/>
    </row>
    <row r="2" spans="1:3" s="19" customFormat="1" ht="33" customHeight="1" x14ac:dyDescent="0.2">
      <c r="A2" s="27" t="s">
        <v>61</v>
      </c>
      <c r="B2" s="27"/>
      <c r="C2" s="29"/>
    </row>
    <row r="3" spans="1:3" ht="33" customHeight="1" x14ac:dyDescent="0.2">
      <c r="A3" s="1"/>
      <c r="B3" s="20"/>
      <c r="C3" s="26"/>
    </row>
    <row r="4" spans="1:3" s="6" customFormat="1" ht="78" customHeight="1" x14ac:dyDescent="0.2">
      <c r="A4" s="32" t="s">
        <v>87</v>
      </c>
      <c r="B4" s="33" t="s">
        <v>52</v>
      </c>
      <c r="C4" s="64" t="s">
        <v>205</v>
      </c>
    </row>
    <row r="5" spans="1:3" s="4" customFormat="1" ht="14.25" x14ac:dyDescent="0.2">
      <c r="A5" s="8">
        <v>1</v>
      </c>
      <c r="B5" s="9">
        <v>2</v>
      </c>
      <c r="C5" s="8">
        <v>3</v>
      </c>
    </row>
    <row r="6" spans="1:3" s="3" customFormat="1" ht="30" customHeight="1" x14ac:dyDescent="0.2">
      <c r="A6" s="84" t="s">
        <v>0</v>
      </c>
      <c r="B6" s="14" t="s">
        <v>123</v>
      </c>
      <c r="C6" s="7">
        <f>C7+C8+C9+C14+C15+C16+C17+C18+C19+C20+C21+C22+C23+C24+C28+C29+C31+C32+C33</f>
        <v>4088784</v>
      </c>
    </row>
    <row r="7" spans="1:3" ht="30" customHeight="1" x14ac:dyDescent="0.2">
      <c r="A7" s="85" t="s">
        <v>1</v>
      </c>
      <c r="B7" s="21" t="s">
        <v>88</v>
      </c>
      <c r="C7" s="22">
        <v>545716</v>
      </c>
    </row>
    <row r="8" spans="1:3" ht="30" customHeight="1" x14ac:dyDescent="0.2">
      <c r="A8" s="85" t="s">
        <v>2</v>
      </c>
      <c r="B8" s="21" t="s">
        <v>89</v>
      </c>
      <c r="C8" s="22">
        <v>300737</v>
      </c>
    </row>
    <row r="9" spans="1:3" ht="30" customHeight="1" x14ac:dyDescent="0.2">
      <c r="A9" s="85" t="s">
        <v>3</v>
      </c>
      <c r="B9" s="21" t="s">
        <v>86</v>
      </c>
      <c r="C9" s="22">
        <v>1760743</v>
      </c>
    </row>
    <row r="10" spans="1:3" ht="30" customHeight="1" x14ac:dyDescent="0.2">
      <c r="A10" s="86" t="s">
        <v>54</v>
      </c>
      <c r="B10" s="74" t="s">
        <v>99</v>
      </c>
      <c r="C10" s="22">
        <v>147377</v>
      </c>
    </row>
    <row r="11" spans="1:3" ht="30" customHeight="1" x14ac:dyDescent="0.2">
      <c r="A11" s="86" t="s">
        <v>100</v>
      </c>
      <c r="B11" s="75" t="s">
        <v>103</v>
      </c>
      <c r="C11" s="22">
        <v>132800</v>
      </c>
    </row>
    <row r="12" spans="1:3" ht="30" customHeight="1" x14ac:dyDescent="0.2">
      <c r="A12" s="86" t="s">
        <v>101</v>
      </c>
      <c r="B12" s="74" t="s">
        <v>104</v>
      </c>
      <c r="C12" s="22">
        <v>75355</v>
      </c>
    </row>
    <row r="13" spans="1:3" ht="30" customHeight="1" x14ac:dyDescent="0.2">
      <c r="A13" s="86" t="s">
        <v>102</v>
      </c>
      <c r="B13" s="75" t="s">
        <v>105</v>
      </c>
      <c r="C13" s="22">
        <v>28974</v>
      </c>
    </row>
    <row r="14" spans="1:3" ht="30" customHeight="1" x14ac:dyDescent="0.2">
      <c r="A14" s="85" t="s">
        <v>4</v>
      </c>
      <c r="B14" s="21" t="s">
        <v>94</v>
      </c>
      <c r="C14" s="22">
        <v>145922</v>
      </c>
    </row>
    <row r="15" spans="1:3" ht="30" customHeight="1" x14ac:dyDescent="0.2">
      <c r="A15" s="85" t="s">
        <v>5</v>
      </c>
      <c r="B15" s="21" t="s">
        <v>90</v>
      </c>
      <c r="C15" s="22">
        <v>115939</v>
      </c>
    </row>
    <row r="16" spans="1:3" ht="30" customHeight="1" x14ac:dyDescent="0.2">
      <c r="A16" s="85" t="s">
        <v>6</v>
      </c>
      <c r="B16" s="21" t="s">
        <v>96</v>
      </c>
      <c r="C16" s="22">
        <v>69514</v>
      </c>
    </row>
    <row r="17" spans="1:3" ht="30" customHeight="1" x14ac:dyDescent="0.2">
      <c r="A17" s="85" t="s">
        <v>7</v>
      </c>
      <c r="B17" s="21" t="s">
        <v>95</v>
      </c>
      <c r="C17" s="22">
        <v>27655</v>
      </c>
    </row>
    <row r="18" spans="1:3" ht="30" customHeight="1" x14ac:dyDescent="0.2">
      <c r="A18" s="85" t="s">
        <v>8</v>
      </c>
      <c r="B18" s="21" t="s">
        <v>91</v>
      </c>
      <c r="C18" s="22">
        <v>122990</v>
      </c>
    </row>
    <row r="19" spans="1:3" ht="30" customHeight="1" x14ac:dyDescent="0.2">
      <c r="A19" s="85" t="s">
        <v>9</v>
      </c>
      <c r="B19" s="21" t="s">
        <v>92</v>
      </c>
      <c r="C19" s="22">
        <v>41312</v>
      </c>
    </row>
    <row r="20" spans="1:3" ht="30" customHeight="1" x14ac:dyDescent="0.2">
      <c r="A20" s="85" t="s">
        <v>10</v>
      </c>
      <c r="B20" s="21" t="s">
        <v>97</v>
      </c>
      <c r="C20" s="22">
        <v>3387</v>
      </c>
    </row>
    <row r="21" spans="1:3" ht="30" customHeight="1" x14ac:dyDescent="0.2">
      <c r="A21" s="85" t="s">
        <v>11</v>
      </c>
      <c r="B21" s="21" t="s">
        <v>93</v>
      </c>
      <c r="C21" s="22">
        <v>10266</v>
      </c>
    </row>
    <row r="22" spans="1:3" ht="30" customHeight="1" x14ac:dyDescent="0.2">
      <c r="A22" s="85" t="s">
        <v>12</v>
      </c>
      <c r="B22" s="21" t="s">
        <v>120</v>
      </c>
      <c r="C22" s="22">
        <v>114465</v>
      </c>
    </row>
    <row r="23" spans="1:3" ht="30" customHeight="1" x14ac:dyDescent="0.2">
      <c r="A23" s="85" t="s">
        <v>13</v>
      </c>
      <c r="B23" s="21" t="s">
        <v>106</v>
      </c>
      <c r="C23" s="22">
        <v>53613</v>
      </c>
    </row>
    <row r="24" spans="1:3" ht="30" customHeight="1" x14ac:dyDescent="0.2">
      <c r="A24" s="86" t="s">
        <v>14</v>
      </c>
      <c r="B24" s="21" t="s">
        <v>188</v>
      </c>
      <c r="C24" s="22">
        <f>C25+C26+C27</f>
        <v>447921</v>
      </c>
    </row>
    <row r="25" spans="1:3" ht="45" customHeight="1" x14ac:dyDescent="0.2">
      <c r="A25" s="85" t="s">
        <v>98</v>
      </c>
      <c r="B25" s="74" t="s">
        <v>108</v>
      </c>
      <c r="C25" s="22">
        <v>445421</v>
      </c>
    </row>
    <row r="26" spans="1:3" ht="30" customHeight="1" x14ac:dyDescent="0.2">
      <c r="A26" s="86" t="s">
        <v>107</v>
      </c>
      <c r="B26" s="74" t="s">
        <v>110</v>
      </c>
      <c r="C26" s="22">
        <v>2200</v>
      </c>
    </row>
    <row r="27" spans="1:3" ht="30" customHeight="1" x14ac:dyDescent="0.2">
      <c r="A27" s="86" t="s">
        <v>111</v>
      </c>
      <c r="B27" s="74" t="s">
        <v>109</v>
      </c>
      <c r="C27" s="22">
        <v>300</v>
      </c>
    </row>
    <row r="28" spans="1:3" ht="30" customHeight="1" x14ac:dyDescent="0.2">
      <c r="A28" s="87" t="s">
        <v>15</v>
      </c>
      <c r="B28" s="11" t="s">
        <v>82</v>
      </c>
      <c r="C28" s="22">
        <v>0</v>
      </c>
    </row>
    <row r="29" spans="1:3" ht="30" customHeight="1" x14ac:dyDescent="0.2">
      <c r="A29" s="87" t="s">
        <v>79</v>
      </c>
      <c r="B29" s="15" t="s">
        <v>112</v>
      </c>
      <c r="C29" s="22">
        <v>49549</v>
      </c>
    </row>
    <row r="30" spans="1:3" ht="30" customHeight="1" x14ac:dyDescent="0.2">
      <c r="A30" s="86" t="s">
        <v>113</v>
      </c>
      <c r="B30" s="74" t="s">
        <v>122</v>
      </c>
      <c r="C30" s="22">
        <v>0</v>
      </c>
    </row>
    <row r="31" spans="1:3" ht="30" customHeight="1" x14ac:dyDescent="0.2">
      <c r="A31" s="87" t="s">
        <v>80</v>
      </c>
      <c r="B31" s="12" t="s">
        <v>83</v>
      </c>
      <c r="C31" s="22">
        <v>273583</v>
      </c>
    </row>
    <row r="32" spans="1:3" ht="30" customHeight="1" x14ac:dyDescent="0.2">
      <c r="A32" s="87" t="s">
        <v>81</v>
      </c>
      <c r="B32" s="15" t="s">
        <v>121</v>
      </c>
      <c r="C32" s="22">
        <v>5472</v>
      </c>
    </row>
    <row r="33" spans="1:3" ht="30" customHeight="1" x14ac:dyDescent="0.2">
      <c r="A33" s="87" t="s">
        <v>124</v>
      </c>
      <c r="B33" s="12" t="s">
        <v>125</v>
      </c>
      <c r="C33" s="22">
        <v>0</v>
      </c>
    </row>
    <row r="34" spans="1:3" s="5" customFormat="1" ht="30" customHeight="1" x14ac:dyDescent="0.2">
      <c r="A34" s="82" t="s">
        <v>56</v>
      </c>
      <c r="B34" s="13" t="s">
        <v>57</v>
      </c>
      <c r="C34" s="22">
        <v>0</v>
      </c>
    </row>
    <row r="35" spans="1:3" s="5" customFormat="1" ht="30" customHeight="1" x14ac:dyDescent="0.2">
      <c r="A35" s="82" t="s">
        <v>55</v>
      </c>
      <c r="B35" s="13" t="s">
        <v>58</v>
      </c>
      <c r="C35" s="24">
        <v>114386</v>
      </c>
    </row>
    <row r="36" spans="1:3" s="5" customFormat="1" ht="30" customHeight="1" x14ac:dyDescent="0.2">
      <c r="A36" s="82" t="s">
        <v>114</v>
      </c>
      <c r="B36" s="13" t="s">
        <v>198</v>
      </c>
      <c r="C36" s="24">
        <f>C11+C13+C24+C30</f>
        <v>609695</v>
      </c>
    </row>
    <row r="37" spans="1:3" s="3" customFormat="1" ht="30" customHeight="1" x14ac:dyDescent="0.2">
      <c r="A37" s="88" t="s">
        <v>127</v>
      </c>
      <c r="B37" s="17" t="s">
        <v>201</v>
      </c>
      <c r="C37" s="10">
        <f>C38+C39+C40+C48+C50+C56+C57+C55</f>
        <v>25624</v>
      </c>
    </row>
    <row r="38" spans="1:3" ht="30" customHeight="1" x14ac:dyDescent="0.2">
      <c r="A38" s="87" t="s">
        <v>16</v>
      </c>
      <c r="B38" s="15" t="s">
        <v>17</v>
      </c>
      <c r="C38" s="22">
        <v>873</v>
      </c>
    </row>
    <row r="39" spans="1:3" ht="30" customHeight="1" x14ac:dyDescent="0.2">
      <c r="A39" s="87" t="s">
        <v>18</v>
      </c>
      <c r="B39" s="15" t="s">
        <v>19</v>
      </c>
      <c r="C39" s="22">
        <v>2809</v>
      </c>
    </row>
    <row r="40" spans="1:3" ht="30" customHeight="1" x14ac:dyDescent="0.2">
      <c r="A40" s="87" t="s">
        <v>20</v>
      </c>
      <c r="B40" s="16" t="s">
        <v>190</v>
      </c>
      <c r="C40" s="22">
        <v>259</v>
      </c>
    </row>
    <row r="41" spans="1:3" ht="30" customHeight="1" x14ac:dyDescent="0.2">
      <c r="A41" s="87" t="s">
        <v>37</v>
      </c>
      <c r="B41" s="72" t="s">
        <v>30</v>
      </c>
      <c r="C41" s="22">
        <v>31</v>
      </c>
    </row>
    <row r="42" spans="1:3" ht="30" customHeight="1" x14ac:dyDescent="0.2">
      <c r="A42" s="87" t="s">
        <v>38</v>
      </c>
      <c r="B42" s="73" t="s">
        <v>31</v>
      </c>
      <c r="C42" s="22">
        <v>31</v>
      </c>
    </row>
    <row r="43" spans="1:3" ht="30" customHeight="1" x14ac:dyDescent="0.2">
      <c r="A43" s="87" t="s">
        <v>39</v>
      </c>
      <c r="B43" s="72" t="s">
        <v>32</v>
      </c>
      <c r="C43" s="22">
        <v>0</v>
      </c>
    </row>
    <row r="44" spans="1:3" ht="30" customHeight="1" x14ac:dyDescent="0.2">
      <c r="A44" s="87" t="s">
        <v>40</v>
      </c>
      <c r="B44" s="72" t="s">
        <v>33</v>
      </c>
      <c r="C44" s="22">
        <v>0</v>
      </c>
    </row>
    <row r="45" spans="1:3" ht="30" customHeight="1" x14ac:dyDescent="0.2">
      <c r="A45" s="87" t="s">
        <v>41</v>
      </c>
      <c r="B45" s="72" t="s">
        <v>34</v>
      </c>
      <c r="C45" s="22">
        <v>0</v>
      </c>
    </row>
    <row r="46" spans="1:3" ht="30" customHeight="1" x14ac:dyDescent="0.2">
      <c r="A46" s="87" t="s">
        <v>42</v>
      </c>
      <c r="B46" s="72" t="s">
        <v>35</v>
      </c>
      <c r="C46" s="22">
        <v>220</v>
      </c>
    </row>
    <row r="47" spans="1:3" ht="30" customHeight="1" x14ac:dyDescent="0.2">
      <c r="A47" s="87" t="s">
        <v>43</v>
      </c>
      <c r="B47" s="72" t="s">
        <v>36</v>
      </c>
      <c r="C47" s="22">
        <v>8</v>
      </c>
    </row>
    <row r="48" spans="1:3" ht="30" customHeight="1" x14ac:dyDescent="0.2">
      <c r="A48" s="87" t="s">
        <v>21</v>
      </c>
      <c r="B48" s="15" t="s">
        <v>115</v>
      </c>
      <c r="C48" s="22">
        <v>16067</v>
      </c>
    </row>
    <row r="49" spans="1:3" ht="30" customHeight="1" x14ac:dyDescent="0.2">
      <c r="A49" s="87" t="s">
        <v>116</v>
      </c>
      <c r="B49" s="72" t="s">
        <v>117</v>
      </c>
      <c r="C49" s="22">
        <v>144</v>
      </c>
    </row>
    <row r="50" spans="1:3" ht="30" customHeight="1" x14ac:dyDescent="0.2">
      <c r="A50" s="87" t="s">
        <v>22</v>
      </c>
      <c r="B50" s="16" t="s">
        <v>191</v>
      </c>
      <c r="C50" s="25">
        <f>C51+C52+C53+C54</f>
        <v>3611</v>
      </c>
    </row>
    <row r="51" spans="1:3" ht="30" customHeight="1" x14ac:dyDescent="0.2">
      <c r="A51" s="87" t="s">
        <v>48</v>
      </c>
      <c r="B51" s="72" t="s">
        <v>44</v>
      </c>
      <c r="C51" s="22">
        <v>2759</v>
      </c>
    </row>
    <row r="52" spans="1:3" ht="30" customHeight="1" x14ac:dyDescent="0.2">
      <c r="A52" s="87" t="s">
        <v>49</v>
      </c>
      <c r="B52" s="72" t="s">
        <v>45</v>
      </c>
      <c r="C52" s="22">
        <v>394</v>
      </c>
    </row>
    <row r="53" spans="1:3" ht="30" customHeight="1" x14ac:dyDescent="0.2">
      <c r="A53" s="87" t="s">
        <v>50</v>
      </c>
      <c r="B53" s="72" t="s">
        <v>46</v>
      </c>
      <c r="C53" s="22">
        <v>0</v>
      </c>
    </row>
    <row r="54" spans="1:3" ht="30" customHeight="1" x14ac:dyDescent="0.2">
      <c r="A54" s="87" t="s">
        <v>51</v>
      </c>
      <c r="B54" s="72" t="s">
        <v>47</v>
      </c>
      <c r="C54" s="22">
        <v>458</v>
      </c>
    </row>
    <row r="55" spans="1:3" ht="30" customHeight="1" x14ac:dyDescent="0.2">
      <c r="A55" s="87" t="s">
        <v>23</v>
      </c>
      <c r="B55" s="15" t="s">
        <v>24</v>
      </c>
      <c r="C55" s="22">
        <v>0</v>
      </c>
    </row>
    <row r="56" spans="1:3" ht="30" customHeight="1" x14ac:dyDescent="0.2">
      <c r="A56" s="87" t="s">
        <v>25</v>
      </c>
      <c r="B56" s="15" t="s">
        <v>118</v>
      </c>
      <c r="C56" s="22">
        <v>1630</v>
      </c>
    </row>
    <row r="57" spans="1:3" ht="30" customHeight="1" x14ac:dyDescent="0.2">
      <c r="A57" s="87" t="s">
        <v>26</v>
      </c>
      <c r="B57" s="15" t="s">
        <v>27</v>
      </c>
      <c r="C57" s="22">
        <v>375</v>
      </c>
    </row>
    <row r="58" spans="1:3" s="3" customFormat="1" ht="30" customHeight="1" x14ac:dyDescent="0.2">
      <c r="A58" s="81" t="s">
        <v>159</v>
      </c>
      <c r="B58" s="17" t="s">
        <v>119</v>
      </c>
      <c r="C58" s="23">
        <f>C59+C60+C61+C62</f>
        <v>41705</v>
      </c>
    </row>
    <row r="59" spans="1:3" ht="30" customHeight="1" x14ac:dyDescent="0.2">
      <c r="A59" s="87" t="s">
        <v>75</v>
      </c>
      <c r="B59" s="15" t="s">
        <v>84</v>
      </c>
      <c r="C59" s="22">
        <v>5</v>
      </c>
    </row>
    <row r="60" spans="1:3" ht="30" customHeight="1" x14ac:dyDescent="0.2">
      <c r="A60" s="87" t="s">
        <v>28</v>
      </c>
      <c r="B60" s="15" t="s">
        <v>53</v>
      </c>
      <c r="C60" s="22">
        <v>40500</v>
      </c>
    </row>
    <row r="61" spans="1:3" ht="30" customHeight="1" x14ac:dyDescent="0.2">
      <c r="A61" s="87" t="s">
        <v>29</v>
      </c>
      <c r="B61" s="15" t="s">
        <v>77</v>
      </c>
      <c r="C61" s="22">
        <v>0</v>
      </c>
    </row>
    <row r="62" spans="1:3" ht="30" customHeight="1" x14ac:dyDescent="0.2">
      <c r="A62" s="87" t="s">
        <v>76</v>
      </c>
      <c r="B62" s="15" t="s">
        <v>78</v>
      </c>
      <c r="C62" s="22">
        <v>1200</v>
      </c>
    </row>
    <row r="63" spans="1:3" ht="30" customHeight="1" x14ac:dyDescent="0.2">
      <c r="A63" s="81" t="s">
        <v>165</v>
      </c>
      <c r="B63" s="17" t="s">
        <v>85</v>
      </c>
      <c r="C63" s="23">
        <v>5000</v>
      </c>
    </row>
  </sheetData>
  <sheetProtection formatCells="0" formatColumns="0" formatRows="0" insertColumns="0" insertRows="0" insertHyperlinks="0" deleteColumns="0" deleteRows="0"/>
  <mergeCells count="1">
    <mergeCell ref="A1:B1"/>
  </mergeCells>
  <phoneticPr fontId="7" type="noConversion"/>
  <printOptions horizontalCentered="1"/>
  <pageMargins left="0" right="0" top="0.39370078740157483" bottom="0.59055118110236227" header="0.51181102362204722" footer="0.39370078740157483"/>
  <pageSetup paperSize="9" scale="40" orientation="portrait" r:id="rId1"/>
  <headerFooter alignWithMargins="0">
    <oddFooter>&amp;R&amp;20&amp;P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rgb="FF92D050"/>
    <pageSetUpPr fitToPage="1"/>
  </sheetPr>
  <dimension ref="A1:C63"/>
  <sheetViews>
    <sheetView showGridLines="0" view="pageBreakPreview" zoomScale="55" zoomScaleNormal="70" zoomScaleSheetLayoutView="55" workbookViewId="0">
      <pane xSplit="2" ySplit="6" topLeftCell="C7" activePane="bottomRight" state="frozen"/>
      <selection sqref="A1:C1"/>
      <selection pane="topRight" sqref="A1:C1"/>
      <selection pane="bottomLeft" sqref="A1:C1"/>
      <selection pane="bottomRight" sqref="A1:B1"/>
    </sheetView>
  </sheetViews>
  <sheetFormatPr defaultRowHeight="12.75" x14ac:dyDescent="0.2"/>
  <cols>
    <col min="1" max="1" width="13.7109375" style="2" customWidth="1"/>
    <col min="2" max="2" width="165.7109375" style="2" customWidth="1"/>
    <col min="3" max="3" width="25.7109375" style="2" customWidth="1"/>
    <col min="4" max="16384" width="9.140625" style="2"/>
  </cols>
  <sheetData>
    <row r="1" spans="1:3" s="18" customFormat="1" ht="54.95" customHeight="1" x14ac:dyDescent="0.2">
      <c r="A1" s="97" t="str">
        <f>NFZ!A1:C1</f>
        <v>ROCZNY PLAN FINANSOWY NARODOWEGO FUNDUSZU ZDROWIA NA ROK 2017</v>
      </c>
      <c r="B1" s="97"/>
      <c r="C1" s="31"/>
    </row>
    <row r="2" spans="1:3" s="19" customFormat="1" ht="33" customHeight="1" x14ac:dyDescent="0.2">
      <c r="A2" s="27" t="s">
        <v>62</v>
      </c>
      <c r="B2" s="27"/>
      <c r="C2" s="29"/>
    </row>
    <row r="3" spans="1:3" ht="33" customHeight="1" x14ac:dyDescent="0.2">
      <c r="A3" s="1"/>
      <c r="B3" s="20"/>
      <c r="C3" s="26"/>
    </row>
    <row r="4" spans="1:3" s="6" customFormat="1" ht="78" customHeight="1" x14ac:dyDescent="0.2">
      <c r="A4" s="32" t="s">
        <v>87</v>
      </c>
      <c r="B4" s="33" t="s">
        <v>52</v>
      </c>
      <c r="C4" s="64" t="s">
        <v>205</v>
      </c>
    </row>
    <row r="5" spans="1:3" s="4" customFormat="1" ht="14.25" x14ac:dyDescent="0.2">
      <c r="A5" s="8">
        <v>1</v>
      </c>
      <c r="B5" s="9">
        <v>2</v>
      </c>
      <c r="C5" s="8">
        <v>3</v>
      </c>
    </row>
    <row r="6" spans="1:3" s="3" customFormat="1" ht="30" customHeight="1" x14ac:dyDescent="0.2">
      <c r="A6" s="84" t="s">
        <v>0</v>
      </c>
      <c r="B6" s="14" t="s">
        <v>123</v>
      </c>
      <c r="C6" s="7">
        <f>C7+C8+C9+C14+C15+C16+C17+C18+C19+C20+C21+C22+C23+C24+C28+C29+C31+C32+C33</f>
        <v>1858303</v>
      </c>
    </row>
    <row r="7" spans="1:3" ht="30" customHeight="1" x14ac:dyDescent="0.2">
      <c r="A7" s="85" t="s">
        <v>1</v>
      </c>
      <c r="B7" s="21" t="s">
        <v>88</v>
      </c>
      <c r="C7" s="22">
        <v>259273</v>
      </c>
    </row>
    <row r="8" spans="1:3" ht="30" customHeight="1" x14ac:dyDescent="0.2">
      <c r="A8" s="85" t="s">
        <v>2</v>
      </c>
      <c r="B8" s="21" t="s">
        <v>89</v>
      </c>
      <c r="C8" s="22">
        <v>136762</v>
      </c>
    </row>
    <row r="9" spans="1:3" ht="30" customHeight="1" x14ac:dyDescent="0.2">
      <c r="A9" s="85" t="s">
        <v>3</v>
      </c>
      <c r="B9" s="21" t="s">
        <v>86</v>
      </c>
      <c r="C9" s="22">
        <v>699243</v>
      </c>
    </row>
    <row r="10" spans="1:3" ht="30" customHeight="1" x14ac:dyDescent="0.2">
      <c r="A10" s="86" t="s">
        <v>54</v>
      </c>
      <c r="B10" s="74" t="s">
        <v>99</v>
      </c>
      <c r="C10" s="22">
        <v>65100</v>
      </c>
    </row>
    <row r="11" spans="1:3" ht="30" customHeight="1" x14ac:dyDescent="0.2">
      <c r="A11" s="86" t="s">
        <v>100</v>
      </c>
      <c r="B11" s="75" t="s">
        <v>103</v>
      </c>
      <c r="C11" s="22">
        <v>60000</v>
      </c>
    </row>
    <row r="12" spans="1:3" ht="30" customHeight="1" x14ac:dyDescent="0.2">
      <c r="A12" s="86" t="s">
        <v>101</v>
      </c>
      <c r="B12" s="74" t="s">
        <v>104</v>
      </c>
      <c r="C12" s="22">
        <v>29178</v>
      </c>
    </row>
    <row r="13" spans="1:3" ht="30" customHeight="1" x14ac:dyDescent="0.2">
      <c r="A13" s="86" t="s">
        <v>102</v>
      </c>
      <c r="B13" s="75" t="s">
        <v>105</v>
      </c>
      <c r="C13" s="22">
        <v>11000</v>
      </c>
    </row>
    <row r="14" spans="1:3" ht="30" customHeight="1" x14ac:dyDescent="0.2">
      <c r="A14" s="85" t="s">
        <v>4</v>
      </c>
      <c r="B14" s="21" t="s">
        <v>94</v>
      </c>
      <c r="C14" s="22">
        <v>94896</v>
      </c>
    </row>
    <row r="15" spans="1:3" ht="30" customHeight="1" x14ac:dyDescent="0.2">
      <c r="A15" s="85" t="s">
        <v>5</v>
      </c>
      <c r="B15" s="21" t="s">
        <v>90</v>
      </c>
      <c r="C15" s="22">
        <v>47068</v>
      </c>
    </row>
    <row r="16" spans="1:3" ht="30" customHeight="1" x14ac:dyDescent="0.2">
      <c r="A16" s="85" t="s">
        <v>6</v>
      </c>
      <c r="B16" s="21" t="s">
        <v>96</v>
      </c>
      <c r="C16" s="22">
        <v>25782</v>
      </c>
    </row>
    <row r="17" spans="1:3" ht="30" customHeight="1" x14ac:dyDescent="0.2">
      <c r="A17" s="85" t="s">
        <v>7</v>
      </c>
      <c r="B17" s="21" t="s">
        <v>95</v>
      </c>
      <c r="C17" s="22">
        <v>17457</v>
      </c>
    </row>
    <row r="18" spans="1:3" ht="30" customHeight="1" x14ac:dyDescent="0.2">
      <c r="A18" s="85" t="s">
        <v>8</v>
      </c>
      <c r="B18" s="21" t="s">
        <v>91</v>
      </c>
      <c r="C18" s="22">
        <v>39761</v>
      </c>
    </row>
    <row r="19" spans="1:3" ht="30" customHeight="1" x14ac:dyDescent="0.2">
      <c r="A19" s="85" t="s">
        <v>9</v>
      </c>
      <c r="B19" s="21" t="s">
        <v>92</v>
      </c>
      <c r="C19" s="22">
        <v>14300</v>
      </c>
    </row>
    <row r="20" spans="1:3" ht="30" customHeight="1" x14ac:dyDescent="0.2">
      <c r="A20" s="85" t="s">
        <v>10</v>
      </c>
      <c r="B20" s="21" t="s">
        <v>97</v>
      </c>
      <c r="C20" s="22">
        <v>1655</v>
      </c>
    </row>
    <row r="21" spans="1:3" ht="30" customHeight="1" x14ac:dyDescent="0.2">
      <c r="A21" s="85" t="s">
        <v>11</v>
      </c>
      <c r="B21" s="21" t="s">
        <v>93</v>
      </c>
      <c r="C21" s="22">
        <v>5203</v>
      </c>
    </row>
    <row r="22" spans="1:3" ht="30" customHeight="1" x14ac:dyDescent="0.2">
      <c r="A22" s="85" t="s">
        <v>12</v>
      </c>
      <c r="B22" s="21" t="s">
        <v>120</v>
      </c>
      <c r="C22" s="22">
        <v>41812</v>
      </c>
    </row>
    <row r="23" spans="1:3" ht="30" customHeight="1" x14ac:dyDescent="0.2">
      <c r="A23" s="85" t="s">
        <v>13</v>
      </c>
      <c r="B23" s="21" t="s">
        <v>106</v>
      </c>
      <c r="C23" s="22">
        <v>27300</v>
      </c>
    </row>
    <row r="24" spans="1:3" ht="30" customHeight="1" x14ac:dyDescent="0.2">
      <c r="A24" s="86" t="s">
        <v>14</v>
      </c>
      <c r="B24" s="21" t="s">
        <v>188</v>
      </c>
      <c r="C24" s="22">
        <f>C25+C26+C27</f>
        <v>201000</v>
      </c>
    </row>
    <row r="25" spans="1:3" ht="45" customHeight="1" x14ac:dyDescent="0.2">
      <c r="A25" s="85" t="s">
        <v>98</v>
      </c>
      <c r="B25" s="74" t="s">
        <v>108</v>
      </c>
      <c r="C25" s="22">
        <v>200500</v>
      </c>
    </row>
    <row r="26" spans="1:3" ht="30" customHeight="1" x14ac:dyDescent="0.2">
      <c r="A26" s="86" t="s">
        <v>107</v>
      </c>
      <c r="B26" s="74" t="s">
        <v>110</v>
      </c>
      <c r="C26" s="22">
        <v>300</v>
      </c>
    </row>
    <row r="27" spans="1:3" ht="30" customHeight="1" x14ac:dyDescent="0.2">
      <c r="A27" s="86" t="s">
        <v>111</v>
      </c>
      <c r="B27" s="74" t="s">
        <v>109</v>
      </c>
      <c r="C27" s="22">
        <v>200</v>
      </c>
    </row>
    <row r="28" spans="1:3" ht="30" customHeight="1" x14ac:dyDescent="0.2">
      <c r="A28" s="87" t="s">
        <v>15</v>
      </c>
      <c r="B28" s="11" t="s">
        <v>82</v>
      </c>
      <c r="C28" s="22">
        <v>0</v>
      </c>
    </row>
    <row r="29" spans="1:3" ht="30" customHeight="1" x14ac:dyDescent="0.2">
      <c r="A29" s="87" t="s">
        <v>79</v>
      </c>
      <c r="B29" s="15" t="s">
        <v>112</v>
      </c>
      <c r="C29" s="22">
        <v>14057</v>
      </c>
    </row>
    <row r="30" spans="1:3" ht="30" customHeight="1" x14ac:dyDescent="0.2">
      <c r="A30" s="86" t="s">
        <v>113</v>
      </c>
      <c r="B30" s="74" t="s">
        <v>122</v>
      </c>
      <c r="C30" s="22">
        <v>0</v>
      </c>
    </row>
    <row r="31" spans="1:3" ht="30" customHeight="1" x14ac:dyDescent="0.2">
      <c r="A31" s="87" t="s">
        <v>80</v>
      </c>
      <c r="B31" s="12" t="s">
        <v>83</v>
      </c>
      <c r="C31" s="22">
        <v>227734</v>
      </c>
    </row>
    <row r="32" spans="1:3" ht="30" customHeight="1" x14ac:dyDescent="0.2">
      <c r="A32" s="87" t="s">
        <v>81</v>
      </c>
      <c r="B32" s="15" t="s">
        <v>121</v>
      </c>
      <c r="C32" s="22">
        <v>5000</v>
      </c>
    </row>
    <row r="33" spans="1:3" ht="30" customHeight="1" x14ac:dyDescent="0.2">
      <c r="A33" s="87" t="s">
        <v>124</v>
      </c>
      <c r="B33" s="12" t="s">
        <v>125</v>
      </c>
      <c r="C33" s="22">
        <v>0</v>
      </c>
    </row>
    <row r="34" spans="1:3" s="5" customFormat="1" ht="30" customHeight="1" x14ac:dyDescent="0.2">
      <c r="A34" s="82" t="s">
        <v>56</v>
      </c>
      <c r="B34" s="13" t="s">
        <v>57</v>
      </c>
      <c r="C34" s="22">
        <v>0</v>
      </c>
    </row>
    <row r="35" spans="1:3" s="5" customFormat="1" ht="30" customHeight="1" x14ac:dyDescent="0.2">
      <c r="A35" s="82" t="s">
        <v>55</v>
      </c>
      <c r="B35" s="13" t="s">
        <v>58</v>
      </c>
      <c r="C35" s="24">
        <v>66223</v>
      </c>
    </row>
    <row r="36" spans="1:3" s="5" customFormat="1" ht="30" customHeight="1" x14ac:dyDescent="0.2">
      <c r="A36" s="82" t="s">
        <v>114</v>
      </c>
      <c r="B36" s="13" t="s">
        <v>198</v>
      </c>
      <c r="C36" s="24">
        <f>C11+C13+C24+C30</f>
        <v>272000</v>
      </c>
    </row>
    <row r="37" spans="1:3" s="3" customFormat="1" ht="30" customHeight="1" x14ac:dyDescent="0.2">
      <c r="A37" s="88" t="s">
        <v>127</v>
      </c>
      <c r="B37" s="17" t="s">
        <v>201</v>
      </c>
      <c r="C37" s="10">
        <f>C38+C39+C40+C48+C50+C56+C57+C55</f>
        <v>17516</v>
      </c>
    </row>
    <row r="38" spans="1:3" ht="30" customHeight="1" x14ac:dyDescent="0.2">
      <c r="A38" s="87" t="s">
        <v>16</v>
      </c>
      <c r="B38" s="15" t="s">
        <v>17</v>
      </c>
      <c r="C38" s="22">
        <v>810</v>
      </c>
    </row>
    <row r="39" spans="1:3" ht="30" customHeight="1" x14ac:dyDescent="0.2">
      <c r="A39" s="87" t="s">
        <v>18</v>
      </c>
      <c r="B39" s="15" t="s">
        <v>19</v>
      </c>
      <c r="C39" s="22">
        <v>2163</v>
      </c>
    </row>
    <row r="40" spans="1:3" ht="30" customHeight="1" x14ac:dyDescent="0.2">
      <c r="A40" s="87" t="s">
        <v>20</v>
      </c>
      <c r="B40" s="16" t="s">
        <v>190</v>
      </c>
      <c r="C40" s="22">
        <v>84</v>
      </c>
    </row>
    <row r="41" spans="1:3" ht="30" customHeight="1" x14ac:dyDescent="0.2">
      <c r="A41" s="87" t="s">
        <v>37</v>
      </c>
      <c r="B41" s="72" t="s">
        <v>30</v>
      </c>
      <c r="C41" s="22">
        <v>15</v>
      </c>
    </row>
    <row r="42" spans="1:3" ht="30" customHeight="1" x14ac:dyDescent="0.2">
      <c r="A42" s="87" t="s">
        <v>38</v>
      </c>
      <c r="B42" s="73" t="s">
        <v>31</v>
      </c>
      <c r="C42" s="22">
        <v>15</v>
      </c>
    </row>
    <row r="43" spans="1:3" ht="30" customHeight="1" x14ac:dyDescent="0.2">
      <c r="A43" s="87" t="s">
        <v>39</v>
      </c>
      <c r="B43" s="72" t="s">
        <v>32</v>
      </c>
      <c r="C43" s="22">
        <v>0</v>
      </c>
    </row>
    <row r="44" spans="1:3" ht="30" customHeight="1" x14ac:dyDescent="0.2">
      <c r="A44" s="87" t="s">
        <v>40</v>
      </c>
      <c r="B44" s="72" t="s">
        <v>33</v>
      </c>
      <c r="C44" s="22">
        <v>0</v>
      </c>
    </row>
    <row r="45" spans="1:3" ht="30" customHeight="1" x14ac:dyDescent="0.2">
      <c r="A45" s="87" t="s">
        <v>41</v>
      </c>
      <c r="B45" s="72" t="s">
        <v>34</v>
      </c>
      <c r="C45" s="22">
        <v>0</v>
      </c>
    </row>
    <row r="46" spans="1:3" ht="30" customHeight="1" x14ac:dyDescent="0.2">
      <c r="A46" s="87" t="s">
        <v>42</v>
      </c>
      <c r="B46" s="72" t="s">
        <v>35</v>
      </c>
      <c r="C46" s="22">
        <v>46</v>
      </c>
    </row>
    <row r="47" spans="1:3" ht="30" customHeight="1" x14ac:dyDescent="0.2">
      <c r="A47" s="87" t="s">
        <v>43</v>
      </c>
      <c r="B47" s="72" t="s">
        <v>36</v>
      </c>
      <c r="C47" s="22">
        <v>23</v>
      </c>
    </row>
    <row r="48" spans="1:3" ht="30" customHeight="1" x14ac:dyDescent="0.2">
      <c r="A48" s="87" t="s">
        <v>21</v>
      </c>
      <c r="B48" s="15" t="s">
        <v>115</v>
      </c>
      <c r="C48" s="22">
        <v>9106</v>
      </c>
    </row>
    <row r="49" spans="1:3" ht="30" customHeight="1" x14ac:dyDescent="0.2">
      <c r="A49" s="87" t="s">
        <v>116</v>
      </c>
      <c r="B49" s="72" t="s">
        <v>117</v>
      </c>
      <c r="C49" s="22">
        <v>43</v>
      </c>
    </row>
    <row r="50" spans="1:3" ht="30" customHeight="1" x14ac:dyDescent="0.2">
      <c r="A50" s="87" t="s">
        <v>22</v>
      </c>
      <c r="B50" s="16" t="s">
        <v>191</v>
      </c>
      <c r="C50" s="25">
        <f>C51+C52+C53+C54</f>
        <v>2046</v>
      </c>
    </row>
    <row r="51" spans="1:3" ht="30" customHeight="1" x14ac:dyDescent="0.2">
      <c r="A51" s="87" t="s">
        <v>48</v>
      </c>
      <c r="B51" s="72" t="s">
        <v>44</v>
      </c>
      <c r="C51" s="22">
        <v>1562</v>
      </c>
    </row>
    <row r="52" spans="1:3" ht="30" customHeight="1" x14ac:dyDescent="0.2">
      <c r="A52" s="87" t="s">
        <v>49</v>
      </c>
      <c r="B52" s="72" t="s">
        <v>45</v>
      </c>
      <c r="C52" s="22">
        <v>222</v>
      </c>
    </row>
    <row r="53" spans="1:3" ht="30" customHeight="1" x14ac:dyDescent="0.2">
      <c r="A53" s="87" t="s">
        <v>50</v>
      </c>
      <c r="B53" s="72" t="s">
        <v>46</v>
      </c>
      <c r="C53" s="22">
        <v>0</v>
      </c>
    </row>
    <row r="54" spans="1:3" ht="30" customHeight="1" x14ac:dyDescent="0.2">
      <c r="A54" s="87" t="s">
        <v>51</v>
      </c>
      <c r="B54" s="72" t="s">
        <v>47</v>
      </c>
      <c r="C54" s="22">
        <v>262</v>
      </c>
    </row>
    <row r="55" spans="1:3" ht="30" customHeight="1" x14ac:dyDescent="0.2">
      <c r="A55" s="87" t="s">
        <v>23</v>
      </c>
      <c r="B55" s="15" t="s">
        <v>24</v>
      </c>
      <c r="C55" s="22">
        <v>0</v>
      </c>
    </row>
    <row r="56" spans="1:3" ht="30" customHeight="1" x14ac:dyDescent="0.2">
      <c r="A56" s="87" t="s">
        <v>25</v>
      </c>
      <c r="B56" s="15" t="s">
        <v>118</v>
      </c>
      <c r="C56" s="22">
        <v>3000</v>
      </c>
    </row>
    <row r="57" spans="1:3" ht="30" customHeight="1" x14ac:dyDescent="0.2">
      <c r="A57" s="87" t="s">
        <v>26</v>
      </c>
      <c r="B57" s="15" t="s">
        <v>27</v>
      </c>
      <c r="C57" s="22">
        <v>307</v>
      </c>
    </row>
    <row r="58" spans="1:3" s="3" customFormat="1" ht="30" customHeight="1" x14ac:dyDescent="0.2">
      <c r="A58" s="81" t="s">
        <v>159</v>
      </c>
      <c r="B58" s="17" t="s">
        <v>119</v>
      </c>
      <c r="C58" s="23">
        <f>C59+C60+C61+C62</f>
        <v>4590</v>
      </c>
    </row>
    <row r="59" spans="1:3" ht="30" customHeight="1" x14ac:dyDescent="0.2">
      <c r="A59" s="87" t="s">
        <v>75</v>
      </c>
      <c r="B59" s="15" t="s">
        <v>84</v>
      </c>
      <c r="C59" s="22">
        <v>0</v>
      </c>
    </row>
    <row r="60" spans="1:3" ht="30" customHeight="1" x14ac:dyDescent="0.2">
      <c r="A60" s="87" t="s">
        <v>28</v>
      </c>
      <c r="B60" s="15" t="s">
        <v>53</v>
      </c>
      <c r="C60" s="22">
        <v>3730</v>
      </c>
    </row>
    <row r="61" spans="1:3" ht="30" customHeight="1" x14ac:dyDescent="0.2">
      <c r="A61" s="87" t="s">
        <v>29</v>
      </c>
      <c r="B61" s="15" t="s">
        <v>77</v>
      </c>
      <c r="C61" s="22">
        <v>0</v>
      </c>
    </row>
    <row r="62" spans="1:3" ht="30" customHeight="1" x14ac:dyDescent="0.2">
      <c r="A62" s="87" t="s">
        <v>76</v>
      </c>
      <c r="B62" s="15" t="s">
        <v>78</v>
      </c>
      <c r="C62" s="22">
        <v>860</v>
      </c>
    </row>
    <row r="63" spans="1:3" ht="30" customHeight="1" x14ac:dyDescent="0.2">
      <c r="A63" s="81" t="s">
        <v>165</v>
      </c>
      <c r="B63" s="17" t="s">
        <v>85</v>
      </c>
      <c r="C63" s="23">
        <v>750</v>
      </c>
    </row>
  </sheetData>
  <sheetProtection formatCells="0" formatColumns="0" formatRows="0" insertColumns="0" insertRows="0" insertHyperlinks="0" deleteColumns="0" deleteRows="0"/>
  <mergeCells count="1">
    <mergeCell ref="A1:B1"/>
  </mergeCells>
  <phoneticPr fontId="7" type="noConversion"/>
  <printOptions horizontalCentered="1"/>
  <pageMargins left="0" right="0" top="0.39370078740157483" bottom="0.59055118110236227" header="0.51181102362204722" footer="0.39370078740157483"/>
  <pageSetup paperSize="9" scale="40" orientation="portrait" r:id="rId1"/>
  <headerFooter alignWithMargins="0">
    <oddFooter>&amp;R&amp;20&amp;P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92D050"/>
    <pageSetUpPr fitToPage="1"/>
  </sheetPr>
  <dimension ref="A1:C63"/>
  <sheetViews>
    <sheetView showGridLines="0" view="pageBreakPreview" zoomScale="55" zoomScaleNormal="50" zoomScaleSheetLayoutView="55" workbookViewId="0">
      <pane xSplit="2" ySplit="6" topLeftCell="C7" activePane="bottomRight" state="frozen"/>
      <selection sqref="A1:C1"/>
      <selection pane="topRight" sqref="A1:C1"/>
      <selection pane="bottomLeft" sqref="A1:C1"/>
      <selection pane="bottomRight" sqref="A1:B1"/>
    </sheetView>
  </sheetViews>
  <sheetFormatPr defaultRowHeight="12.75" x14ac:dyDescent="0.2"/>
  <cols>
    <col min="1" max="1" width="13.7109375" style="2" customWidth="1"/>
    <col min="2" max="2" width="165.7109375" style="2" customWidth="1"/>
    <col min="3" max="3" width="25.7109375" style="2" customWidth="1"/>
    <col min="4" max="16384" width="9.140625" style="2"/>
  </cols>
  <sheetData>
    <row r="1" spans="1:3" s="18" customFormat="1" ht="54.95" customHeight="1" x14ac:dyDescent="0.2">
      <c r="A1" s="97" t="str">
        <f>NFZ!A1:C1</f>
        <v>ROCZNY PLAN FINANSOWY NARODOWEGO FUNDUSZU ZDROWIA NA ROK 2017</v>
      </c>
      <c r="B1" s="97"/>
      <c r="C1" s="31"/>
    </row>
    <row r="2" spans="1:3" s="19" customFormat="1" ht="33" customHeight="1" x14ac:dyDescent="0.2">
      <c r="A2" s="27" t="s">
        <v>63</v>
      </c>
      <c r="B2" s="27"/>
      <c r="C2" s="29"/>
    </row>
    <row r="3" spans="1:3" ht="33" customHeight="1" x14ac:dyDescent="0.2">
      <c r="A3" s="1"/>
      <c r="B3" s="20"/>
      <c r="C3" s="26"/>
    </row>
    <row r="4" spans="1:3" s="6" customFormat="1" ht="78" customHeight="1" x14ac:dyDescent="0.2">
      <c r="A4" s="32" t="s">
        <v>87</v>
      </c>
      <c r="B4" s="33" t="s">
        <v>52</v>
      </c>
      <c r="C4" s="64" t="s">
        <v>205</v>
      </c>
    </row>
    <row r="5" spans="1:3" s="4" customFormat="1" ht="14.25" x14ac:dyDescent="0.2">
      <c r="A5" s="8">
        <v>1</v>
      </c>
      <c r="B5" s="9">
        <v>2</v>
      </c>
      <c r="C5" s="8">
        <v>3</v>
      </c>
    </row>
    <row r="6" spans="1:3" s="3" customFormat="1" ht="30" customHeight="1" x14ac:dyDescent="0.2">
      <c r="A6" s="84" t="s">
        <v>0</v>
      </c>
      <c r="B6" s="14" t="s">
        <v>123</v>
      </c>
      <c r="C6" s="7">
        <f>C7+C8+C9+C14+C15+C16+C17+C18+C19+C20+C21+C22+C23+C24+C28+C29+C31+C32+C33</f>
        <v>4950517</v>
      </c>
    </row>
    <row r="7" spans="1:3" ht="30" customHeight="1" x14ac:dyDescent="0.2">
      <c r="A7" s="85" t="s">
        <v>1</v>
      </c>
      <c r="B7" s="21" t="s">
        <v>88</v>
      </c>
      <c r="C7" s="22">
        <v>644725</v>
      </c>
    </row>
    <row r="8" spans="1:3" ht="30" customHeight="1" x14ac:dyDescent="0.2">
      <c r="A8" s="85" t="s">
        <v>2</v>
      </c>
      <c r="B8" s="21" t="s">
        <v>89</v>
      </c>
      <c r="C8" s="22">
        <v>359939</v>
      </c>
    </row>
    <row r="9" spans="1:3" ht="30" customHeight="1" x14ac:dyDescent="0.2">
      <c r="A9" s="85" t="s">
        <v>3</v>
      </c>
      <c r="B9" s="21" t="s">
        <v>86</v>
      </c>
      <c r="C9" s="22">
        <v>2179109</v>
      </c>
    </row>
    <row r="10" spans="1:3" ht="30" customHeight="1" x14ac:dyDescent="0.2">
      <c r="A10" s="86" t="s">
        <v>54</v>
      </c>
      <c r="B10" s="74" t="s">
        <v>99</v>
      </c>
      <c r="C10" s="22">
        <v>199521</v>
      </c>
    </row>
    <row r="11" spans="1:3" ht="30" customHeight="1" x14ac:dyDescent="0.2">
      <c r="A11" s="86" t="s">
        <v>100</v>
      </c>
      <c r="B11" s="75" t="s">
        <v>103</v>
      </c>
      <c r="C11" s="22">
        <v>178988</v>
      </c>
    </row>
    <row r="12" spans="1:3" ht="30" customHeight="1" x14ac:dyDescent="0.2">
      <c r="A12" s="86" t="s">
        <v>101</v>
      </c>
      <c r="B12" s="74" t="s">
        <v>104</v>
      </c>
      <c r="C12" s="22">
        <v>74411</v>
      </c>
    </row>
    <row r="13" spans="1:3" ht="30" customHeight="1" x14ac:dyDescent="0.2">
      <c r="A13" s="86" t="s">
        <v>102</v>
      </c>
      <c r="B13" s="75" t="s">
        <v>105</v>
      </c>
      <c r="C13" s="22">
        <v>27186</v>
      </c>
    </row>
    <row r="14" spans="1:3" ht="30" customHeight="1" x14ac:dyDescent="0.2">
      <c r="A14" s="85" t="s">
        <v>4</v>
      </c>
      <c r="B14" s="21" t="s">
        <v>94</v>
      </c>
      <c r="C14" s="22">
        <v>167035</v>
      </c>
    </row>
    <row r="15" spans="1:3" ht="30" customHeight="1" x14ac:dyDescent="0.2">
      <c r="A15" s="85" t="s">
        <v>5</v>
      </c>
      <c r="B15" s="21" t="s">
        <v>90</v>
      </c>
      <c r="C15" s="22">
        <v>116705</v>
      </c>
    </row>
    <row r="16" spans="1:3" ht="30" customHeight="1" x14ac:dyDescent="0.2">
      <c r="A16" s="85" t="s">
        <v>6</v>
      </c>
      <c r="B16" s="21" t="s">
        <v>96</v>
      </c>
      <c r="C16" s="22">
        <v>60013</v>
      </c>
    </row>
    <row r="17" spans="1:3" ht="30" customHeight="1" x14ac:dyDescent="0.2">
      <c r="A17" s="85" t="s">
        <v>7</v>
      </c>
      <c r="B17" s="21" t="s">
        <v>95</v>
      </c>
      <c r="C17" s="22">
        <v>32344</v>
      </c>
    </row>
    <row r="18" spans="1:3" ht="30" customHeight="1" x14ac:dyDescent="0.2">
      <c r="A18" s="85" t="s">
        <v>8</v>
      </c>
      <c r="B18" s="21" t="s">
        <v>91</v>
      </c>
      <c r="C18" s="22">
        <v>122042</v>
      </c>
    </row>
    <row r="19" spans="1:3" ht="30" customHeight="1" x14ac:dyDescent="0.2">
      <c r="A19" s="85" t="s">
        <v>9</v>
      </c>
      <c r="B19" s="21" t="s">
        <v>92</v>
      </c>
      <c r="C19" s="22">
        <v>43500</v>
      </c>
    </row>
    <row r="20" spans="1:3" ht="30" customHeight="1" x14ac:dyDescent="0.2">
      <c r="A20" s="85" t="s">
        <v>10</v>
      </c>
      <c r="B20" s="21" t="s">
        <v>97</v>
      </c>
      <c r="C20" s="22">
        <v>3079</v>
      </c>
    </row>
    <row r="21" spans="1:3" ht="30" customHeight="1" x14ac:dyDescent="0.2">
      <c r="A21" s="85" t="s">
        <v>11</v>
      </c>
      <c r="B21" s="21" t="s">
        <v>93</v>
      </c>
      <c r="C21" s="22">
        <v>11189</v>
      </c>
    </row>
    <row r="22" spans="1:3" ht="30" customHeight="1" x14ac:dyDescent="0.2">
      <c r="A22" s="85" t="s">
        <v>12</v>
      </c>
      <c r="B22" s="21" t="s">
        <v>120</v>
      </c>
      <c r="C22" s="22">
        <v>129075</v>
      </c>
    </row>
    <row r="23" spans="1:3" ht="30" customHeight="1" x14ac:dyDescent="0.2">
      <c r="A23" s="85" t="s">
        <v>13</v>
      </c>
      <c r="B23" s="21" t="s">
        <v>106</v>
      </c>
      <c r="C23" s="22">
        <v>67421</v>
      </c>
    </row>
    <row r="24" spans="1:3" ht="30" customHeight="1" x14ac:dyDescent="0.2">
      <c r="A24" s="86" t="s">
        <v>14</v>
      </c>
      <c r="B24" s="21" t="s">
        <v>188</v>
      </c>
      <c r="C24" s="22">
        <f>C25+C26+C27</f>
        <v>581236</v>
      </c>
    </row>
    <row r="25" spans="1:3" ht="45" customHeight="1" x14ac:dyDescent="0.2">
      <c r="A25" s="85" t="s">
        <v>98</v>
      </c>
      <c r="B25" s="74" t="s">
        <v>108</v>
      </c>
      <c r="C25" s="22">
        <v>579523</v>
      </c>
    </row>
    <row r="26" spans="1:3" ht="30" customHeight="1" x14ac:dyDescent="0.2">
      <c r="A26" s="86" t="s">
        <v>107</v>
      </c>
      <c r="B26" s="74" t="s">
        <v>110</v>
      </c>
      <c r="C26" s="22">
        <v>889</v>
      </c>
    </row>
    <row r="27" spans="1:3" ht="30" customHeight="1" x14ac:dyDescent="0.2">
      <c r="A27" s="86" t="s">
        <v>111</v>
      </c>
      <c r="B27" s="74" t="s">
        <v>109</v>
      </c>
      <c r="C27" s="22">
        <v>824</v>
      </c>
    </row>
    <row r="28" spans="1:3" ht="30" customHeight="1" x14ac:dyDescent="0.2">
      <c r="A28" s="87" t="s">
        <v>15</v>
      </c>
      <c r="B28" s="11" t="s">
        <v>82</v>
      </c>
      <c r="C28" s="22">
        <v>0</v>
      </c>
    </row>
    <row r="29" spans="1:3" ht="30" customHeight="1" x14ac:dyDescent="0.2">
      <c r="A29" s="87" t="s">
        <v>79</v>
      </c>
      <c r="B29" s="15" t="s">
        <v>112</v>
      </c>
      <c r="C29" s="22">
        <v>61593</v>
      </c>
    </row>
    <row r="30" spans="1:3" ht="30" customHeight="1" x14ac:dyDescent="0.2">
      <c r="A30" s="86" t="s">
        <v>113</v>
      </c>
      <c r="B30" s="74" t="s">
        <v>122</v>
      </c>
      <c r="C30" s="22">
        <v>0</v>
      </c>
    </row>
    <row r="31" spans="1:3" ht="30" customHeight="1" x14ac:dyDescent="0.2">
      <c r="A31" s="87" t="s">
        <v>80</v>
      </c>
      <c r="B31" s="12" t="s">
        <v>83</v>
      </c>
      <c r="C31" s="22">
        <v>351360</v>
      </c>
    </row>
    <row r="32" spans="1:3" ht="30" customHeight="1" x14ac:dyDescent="0.2">
      <c r="A32" s="87" t="s">
        <v>81</v>
      </c>
      <c r="B32" s="15" t="s">
        <v>121</v>
      </c>
      <c r="C32" s="22">
        <v>20152</v>
      </c>
    </row>
    <row r="33" spans="1:3" ht="30" customHeight="1" x14ac:dyDescent="0.2">
      <c r="A33" s="87" t="s">
        <v>124</v>
      </c>
      <c r="B33" s="12" t="s">
        <v>125</v>
      </c>
      <c r="C33" s="22">
        <v>0</v>
      </c>
    </row>
    <row r="34" spans="1:3" s="5" customFormat="1" ht="30" customHeight="1" x14ac:dyDescent="0.2">
      <c r="A34" s="82" t="s">
        <v>56</v>
      </c>
      <c r="B34" s="13" t="s">
        <v>57</v>
      </c>
      <c r="C34" s="22">
        <v>0</v>
      </c>
    </row>
    <row r="35" spans="1:3" s="5" customFormat="1" ht="30" customHeight="1" x14ac:dyDescent="0.2">
      <c r="A35" s="82" t="s">
        <v>55</v>
      </c>
      <c r="B35" s="13" t="s">
        <v>58</v>
      </c>
      <c r="C35" s="24">
        <v>122754</v>
      </c>
    </row>
    <row r="36" spans="1:3" s="5" customFormat="1" ht="30" customHeight="1" x14ac:dyDescent="0.2">
      <c r="A36" s="82" t="s">
        <v>114</v>
      </c>
      <c r="B36" s="13" t="s">
        <v>198</v>
      </c>
      <c r="C36" s="24">
        <f>C11+C13+C24+C30</f>
        <v>787410</v>
      </c>
    </row>
    <row r="37" spans="1:3" s="3" customFormat="1" ht="30" customHeight="1" x14ac:dyDescent="0.2">
      <c r="A37" s="88" t="s">
        <v>127</v>
      </c>
      <c r="B37" s="17" t="s">
        <v>201</v>
      </c>
      <c r="C37" s="10">
        <f>C38+C39+C40+C48+C50+C56+C57+C55</f>
        <v>31624</v>
      </c>
    </row>
    <row r="38" spans="1:3" ht="30" customHeight="1" x14ac:dyDescent="0.2">
      <c r="A38" s="87" t="s">
        <v>16</v>
      </c>
      <c r="B38" s="15" t="s">
        <v>17</v>
      </c>
      <c r="C38" s="22">
        <v>1256</v>
      </c>
    </row>
    <row r="39" spans="1:3" ht="30" customHeight="1" x14ac:dyDescent="0.2">
      <c r="A39" s="87" t="s">
        <v>18</v>
      </c>
      <c r="B39" s="15" t="s">
        <v>19</v>
      </c>
      <c r="C39" s="22">
        <v>5267</v>
      </c>
    </row>
    <row r="40" spans="1:3" ht="30" customHeight="1" x14ac:dyDescent="0.2">
      <c r="A40" s="87" t="s">
        <v>20</v>
      </c>
      <c r="B40" s="16" t="s">
        <v>190</v>
      </c>
      <c r="C40" s="22">
        <v>254</v>
      </c>
    </row>
    <row r="41" spans="1:3" ht="30" customHeight="1" x14ac:dyDescent="0.2">
      <c r="A41" s="87" t="s">
        <v>37</v>
      </c>
      <c r="B41" s="72" t="s">
        <v>30</v>
      </c>
      <c r="C41" s="22">
        <v>11</v>
      </c>
    </row>
    <row r="42" spans="1:3" ht="30" customHeight="1" x14ac:dyDescent="0.2">
      <c r="A42" s="87" t="s">
        <v>38</v>
      </c>
      <c r="B42" s="73" t="s">
        <v>31</v>
      </c>
      <c r="C42" s="22">
        <v>11</v>
      </c>
    </row>
    <row r="43" spans="1:3" ht="30" customHeight="1" x14ac:dyDescent="0.2">
      <c r="A43" s="87" t="s">
        <v>39</v>
      </c>
      <c r="B43" s="72" t="s">
        <v>32</v>
      </c>
      <c r="C43" s="22">
        <v>18</v>
      </c>
    </row>
    <row r="44" spans="1:3" ht="30" customHeight="1" x14ac:dyDescent="0.2">
      <c r="A44" s="87" t="s">
        <v>40</v>
      </c>
      <c r="B44" s="72" t="s">
        <v>33</v>
      </c>
      <c r="C44" s="22">
        <v>0</v>
      </c>
    </row>
    <row r="45" spans="1:3" ht="30" customHeight="1" x14ac:dyDescent="0.2">
      <c r="A45" s="87" t="s">
        <v>41</v>
      </c>
      <c r="B45" s="72" t="s">
        <v>34</v>
      </c>
      <c r="C45" s="22">
        <v>0</v>
      </c>
    </row>
    <row r="46" spans="1:3" ht="30" customHeight="1" x14ac:dyDescent="0.2">
      <c r="A46" s="87" t="s">
        <v>42</v>
      </c>
      <c r="B46" s="72" t="s">
        <v>35</v>
      </c>
      <c r="C46" s="22">
        <v>221</v>
      </c>
    </row>
    <row r="47" spans="1:3" ht="30" customHeight="1" x14ac:dyDescent="0.2">
      <c r="A47" s="87" t="s">
        <v>43</v>
      </c>
      <c r="B47" s="72" t="s">
        <v>36</v>
      </c>
      <c r="C47" s="22">
        <v>4</v>
      </c>
    </row>
    <row r="48" spans="1:3" ht="30" customHeight="1" x14ac:dyDescent="0.2">
      <c r="A48" s="87" t="s">
        <v>21</v>
      </c>
      <c r="B48" s="15" t="s">
        <v>115</v>
      </c>
      <c r="C48" s="22">
        <v>18720</v>
      </c>
    </row>
    <row r="49" spans="1:3" ht="30" customHeight="1" x14ac:dyDescent="0.2">
      <c r="A49" s="87" t="s">
        <v>116</v>
      </c>
      <c r="B49" s="72" t="s">
        <v>117</v>
      </c>
      <c r="C49" s="22">
        <v>90</v>
      </c>
    </row>
    <row r="50" spans="1:3" ht="30" customHeight="1" x14ac:dyDescent="0.2">
      <c r="A50" s="87" t="s">
        <v>22</v>
      </c>
      <c r="B50" s="16" t="s">
        <v>191</v>
      </c>
      <c r="C50" s="25">
        <f>C51+C52+C53+C54</f>
        <v>4207</v>
      </c>
    </row>
    <row r="51" spans="1:3" ht="30" customHeight="1" x14ac:dyDescent="0.2">
      <c r="A51" s="87" t="s">
        <v>48</v>
      </c>
      <c r="B51" s="72" t="s">
        <v>44</v>
      </c>
      <c r="C51" s="22">
        <v>3213</v>
      </c>
    </row>
    <row r="52" spans="1:3" ht="30" customHeight="1" x14ac:dyDescent="0.2">
      <c r="A52" s="87" t="s">
        <v>49</v>
      </c>
      <c r="B52" s="72" t="s">
        <v>45</v>
      </c>
      <c r="C52" s="22">
        <v>459</v>
      </c>
    </row>
    <row r="53" spans="1:3" ht="30" customHeight="1" x14ac:dyDescent="0.2">
      <c r="A53" s="87" t="s">
        <v>50</v>
      </c>
      <c r="B53" s="72" t="s">
        <v>46</v>
      </c>
      <c r="C53" s="22">
        <v>0</v>
      </c>
    </row>
    <row r="54" spans="1:3" ht="30" customHeight="1" x14ac:dyDescent="0.2">
      <c r="A54" s="87" t="s">
        <v>51</v>
      </c>
      <c r="B54" s="72" t="s">
        <v>47</v>
      </c>
      <c r="C54" s="22">
        <v>535</v>
      </c>
    </row>
    <row r="55" spans="1:3" ht="30" customHeight="1" x14ac:dyDescent="0.2">
      <c r="A55" s="87" t="s">
        <v>23</v>
      </c>
      <c r="B55" s="15" t="s">
        <v>24</v>
      </c>
      <c r="C55" s="22">
        <v>0</v>
      </c>
    </row>
    <row r="56" spans="1:3" ht="30" customHeight="1" x14ac:dyDescent="0.2">
      <c r="A56" s="87" t="s">
        <v>25</v>
      </c>
      <c r="B56" s="15" t="s">
        <v>118</v>
      </c>
      <c r="C56" s="22">
        <v>1630</v>
      </c>
    </row>
    <row r="57" spans="1:3" ht="30" customHeight="1" x14ac:dyDescent="0.2">
      <c r="A57" s="87" t="s">
        <v>26</v>
      </c>
      <c r="B57" s="15" t="s">
        <v>27</v>
      </c>
      <c r="C57" s="22">
        <v>290</v>
      </c>
    </row>
    <row r="58" spans="1:3" s="3" customFormat="1" ht="30" customHeight="1" x14ac:dyDescent="0.2">
      <c r="A58" s="81" t="s">
        <v>159</v>
      </c>
      <c r="B58" s="17" t="s">
        <v>119</v>
      </c>
      <c r="C58" s="23">
        <f>C59+C60+C61+C62</f>
        <v>17000</v>
      </c>
    </row>
    <row r="59" spans="1:3" ht="30" customHeight="1" x14ac:dyDescent="0.2">
      <c r="A59" s="87" t="s">
        <v>75</v>
      </c>
      <c r="B59" s="15" t="s">
        <v>84</v>
      </c>
      <c r="C59" s="22">
        <v>0</v>
      </c>
    </row>
    <row r="60" spans="1:3" ht="30" customHeight="1" x14ac:dyDescent="0.2">
      <c r="A60" s="87" t="s">
        <v>28</v>
      </c>
      <c r="B60" s="15" t="s">
        <v>53</v>
      </c>
      <c r="C60" s="22">
        <v>15000</v>
      </c>
    </row>
    <row r="61" spans="1:3" ht="30" customHeight="1" x14ac:dyDescent="0.2">
      <c r="A61" s="87" t="s">
        <v>29</v>
      </c>
      <c r="B61" s="15" t="s">
        <v>77</v>
      </c>
      <c r="C61" s="22">
        <v>0</v>
      </c>
    </row>
    <row r="62" spans="1:3" ht="30" customHeight="1" x14ac:dyDescent="0.2">
      <c r="A62" s="87" t="s">
        <v>76</v>
      </c>
      <c r="B62" s="15" t="s">
        <v>78</v>
      </c>
      <c r="C62" s="22">
        <v>2000</v>
      </c>
    </row>
    <row r="63" spans="1:3" ht="30" customHeight="1" x14ac:dyDescent="0.2">
      <c r="A63" s="81" t="s">
        <v>165</v>
      </c>
      <c r="B63" s="17" t="s">
        <v>85</v>
      </c>
      <c r="C63" s="23">
        <v>5000</v>
      </c>
    </row>
  </sheetData>
  <sheetProtection formatCells="0" formatColumns="0" formatRows="0" insertColumns="0" insertRows="0" insertHyperlinks="0" deleteColumns="0" deleteRows="0"/>
  <mergeCells count="1">
    <mergeCell ref="A1:B1"/>
  </mergeCells>
  <phoneticPr fontId="7" type="noConversion"/>
  <printOptions horizontalCentered="1"/>
  <pageMargins left="0" right="0" top="0.39370078740157483" bottom="0.59055118110236227" header="0.51181102362204722" footer="0.39370078740157483"/>
  <pageSetup paperSize="9" scale="40" orientation="portrait" r:id="rId1"/>
  <headerFooter alignWithMargins="0">
    <oddFooter>&amp;R&amp;20&amp;P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92D050"/>
    <pageSetUpPr fitToPage="1"/>
  </sheetPr>
  <dimension ref="A1:C63"/>
  <sheetViews>
    <sheetView showGridLines="0" view="pageBreakPreview" zoomScale="55" zoomScaleNormal="70" zoomScaleSheetLayoutView="55" workbookViewId="0">
      <pane xSplit="1" ySplit="6" topLeftCell="B7" activePane="bottomRight" state="frozen"/>
      <selection sqref="A1:C1"/>
      <selection pane="topRight" sqref="A1:C1"/>
      <selection pane="bottomLeft" sqref="A1:C1"/>
      <selection pane="bottomRight" sqref="A1:B1"/>
    </sheetView>
  </sheetViews>
  <sheetFormatPr defaultRowHeight="12.75" x14ac:dyDescent="0.2"/>
  <cols>
    <col min="1" max="1" width="13.7109375" style="2" customWidth="1"/>
    <col min="2" max="2" width="165.7109375" style="2" customWidth="1"/>
    <col min="3" max="3" width="25.7109375" style="2" customWidth="1"/>
    <col min="4" max="16384" width="9.140625" style="2"/>
  </cols>
  <sheetData>
    <row r="1" spans="1:3" s="18" customFormat="1" ht="54.95" customHeight="1" x14ac:dyDescent="0.2">
      <c r="A1" s="97" t="str">
        <f>NFZ!A1:C1</f>
        <v>ROCZNY PLAN FINANSOWY NARODOWEGO FUNDUSZU ZDROWIA NA ROK 2017</v>
      </c>
      <c r="B1" s="97"/>
      <c r="C1" s="31"/>
    </row>
    <row r="2" spans="1:3" s="19" customFormat="1" ht="33" customHeight="1" x14ac:dyDescent="0.2">
      <c r="A2" s="27" t="s">
        <v>64</v>
      </c>
      <c r="B2" s="27"/>
      <c r="C2" s="29"/>
    </row>
    <row r="3" spans="1:3" ht="33" customHeight="1" x14ac:dyDescent="0.2">
      <c r="A3" s="1"/>
      <c r="B3" s="20"/>
      <c r="C3" s="26"/>
    </row>
    <row r="4" spans="1:3" s="6" customFormat="1" ht="78" customHeight="1" x14ac:dyDescent="0.2">
      <c r="A4" s="32" t="s">
        <v>87</v>
      </c>
      <c r="B4" s="33" t="s">
        <v>52</v>
      </c>
      <c r="C4" s="64" t="s">
        <v>205</v>
      </c>
    </row>
    <row r="5" spans="1:3" s="4" customFormat="1" ht="14.25" x14ac:dyDescent="0.2">
      <c r="A5" s="8">
        <v>1</v>
      </c>
      <c r="B5" s="9">
        <v>2</v>
      </c>
      <c r="C5" s="8">
        <v>3</v>
      </c>
    </row>
    <row r="6" spans="1:3" s="3" customFormat="1" ht="30" customHeight="1" x14ac:dyDescent="0.2">
      <c r="A6" s="84" t="s">
        <v>0</v>
      </c>
      <c r="B6" s="14" t="s">
        <v>123</v>
      </c>
      <c r="C6" s="7">
        <f>C7+C8+C9+C14+C15+C16+C17+C18+C19+C20+C21+C22+C23+C24+C28+C29+C31+C32+C33</f>
        <v>6282013</v>
      </c>
    </row>
    <row r="7" spans="1:3" ht="30" customHeight="1" x14ac:dyDescent="0.2">
      <c r="A7" s="85" t="s">
        <v>1</v>
      </c>
      <c r="B7" s="21" t="s">
        <v>88</v>
      </c>
      <c r="C7" s="22">
        <v>871000</v>
      </c>
    </row>
    <row r="8" spans="1:3" ht="30" customHeight="1" x14ac:dyDescent="0.2">
      <c r="A8" s="85" t="s">
        <v>2</v>
      </c>
      <c r="B8" s="21" t="s">
        <v>89</v>
      </c>
      <c r="C8" s="22">
        <v>502874</v>
      </c>
    </row>
    <row r="9" spans="1:3" ht="30" customHeight="1" x14ac:dyDescent="0.2">
      <c r="A9" s="85" t="s">
        <v>3</v>
      </c>
      <c r="B9" s="21" t="s">
        <v>86</v>
      </c>
      <c r="C9" s="22">
        <v>2761315</v>
      </c>
    </row>
    <row r="10" spans="1:3" ht="30" customHeight="1" x14ac:dyDescent="0.2">
      <c r="A10" s="86" t="s">
        <v>54</v>
      </c>
      <c r="B10" s="74" t="s">
        <v>99</v>
      </c>
      <c r="C10" s="22">
        <v>276288</v>
      </c>
    </row>
    <row r="11" spans="1:3" ht="30" customHeight="1" x14ac:dyDescent="0.2">
      <c r="A11" s="86" t="s">
        <v>100</v>
      </c>
      <c r="B11" s="75" t="s">
        <v>103</v>
      </c>
      <c r="C11" s="22">
        <v>249837</v>
      </c>
    </row>
    <row r="12" spans="1:3" ht="30" customHeight="1" x14ac:dyDescent="0.2">
      <c r="A12" s="86" t="s">
        <v>101</v>
      </c>
      <c r="B12" s="74" t="s">
        <v>104</v>
      </c>
      <c r="C12" s="22">
        <v>98101</v>
      </c>
    </row>
    <row r="13" spans="1:3" ht="30" customHeight="1" x14ac:dyDescent="0.2">
      <c r="A13" s="86" t="s">
        <v>102</v>
      </c>
      <c r="B13" s="75" t="s">
        <v>105</v>
      </c>
      <c r="C13" s="22">
        <v>47196</v>
      </c>
    </row>
    <row r="14" spans="1:3" ht="30" customHeight="1" x14ac:dyDescent="0.2">
      <c r="A14" s="85" t="s">
        <v>4</v>
      </c>
      <c r="B14" s="21" t="s">
        <v>94</v>
      </c>
      <c r="C14" s="22">
        <v>179568</v>
      </c>
    </row>
    <row r="15" spans="1:3" ht="30" customHeight="1" x14ac:dyDescent="0.2">
      <c r="A15" s="85" t="s">
        <v>5</v>
      </c>
      <c r="B15" s="21" t="s">
        <v>90</v>
      </c>
      <c r="C15" s="22">
        <v>178859</v>
      </c>
    </row>
    <row r="16" spans="1:3" ht="30" customHeight="1" x14ac:dyDescent="0.2">
      <c r="A16" s="85" t="s">
        <v>6</v>
      </c>
      <c r="B16" s="21" t="s">
        <v>96</v>
      </c>
      <c r="C16" s="22">
        <v>145398</v>
      </c>
    </row>
    <row r="17" spans="1:3" ht="30" customHeight="1" x14ac:dyDescent="0.2">
      <c r="A17" s="85" t="s">
        <v>7</v>
      </c>
      <c r="B17" s="21" t="s">
        <v>95</v>
      </c>
      <c r="C17" s="22">
        <v>76171</v>
      </c>
    </row>
    <row r="18" spans="1:3" ht="30" customHeight="1" x14ac:dyDescent="0.2">
      <c r="A18" s="85" t="s">
        <v>8</v>
      </c>
      <c r="B18" s="21" t="s">
        <v>91</v>
      </c>
      <c r="C18" s="22">
        <v>192297</v>
      </c>
    </row>
    <row r="19" spans="1:3" ht="30" customHeight="1" x14ac:dyDescent="0.2">
      <c r="A19" s="85" t="s">
        <v>9</v>
      </c>
      <c r="B19" s="21" t="s">
        <v>92</v>
      </c>
      <c r="C19" s="22">
        <v>52380</v>
      </c>
    </row>
    <row r="20" spans="1:3" ht="30" customHeight="1" x14ac:dyDescent="0.2">
      <c r="A20" s="85" t="s">
        <v>10</v>
      </c>
      <c r="B20" s="21" t="s">
        <v>97</v>
      </c>
      <c r="C20" s="22">
        <v>1750</v>
      </c>
    </row>
    <row r="21" spans="1:3" ht="30" customHeight="1" x14ac:dyDescent="0.2">
      <c r="A21" s="85" t="s">
        <v>11</v>
      </c>
      <c r="B21" s="21" t="s">
        <v>93</v>
      </c>
      <c r="C21" s="22">
        <v>14017</v>
      </c>
    </row>
    <row r="22" spans="1:3" ht="30" customHeight="1" x14ac:dyDescent="0.2">
      <c r="A22" s="85" t="s">
        <v>12</v>
      </c>
      <c r="B22" s="21" t="s">
        <v>120</v>
      </c>
      <c r="C22" s="22">
        <v>149673</v>
      </c>
    </row>
    <row r="23" spans="1:3" ht="30" customHeight="1" x14ac:dyDescent="0.2">
      <c r="A23" s="85" t="s">
        <v>13</v>
      </c>
      <c r="B23" s="21" t="s">
        <v>106</v>
      </c>
      <c r="C23" s="22">
        <v>76000</v>
      </c>
    </row>
    <row r="24" spans="1:3" ht="30" customHeight="1" x14ac:dyDescent="0.2">
      <c r="A24" s="86" t="s">
        <v>14</v>
      </c>
      <c r="B24" s="21" t="s">
        <v>188</v>
      </c>
      <c r="C24" s="22">
        <f>C25+C26+C27</f>
        <v>673782</v>
      </c>
    </row>
    <row r="25" spans="1:3" ht="45" customHeight="1" x14ac:dyDescent="0.2">
      <c r="A25" s="85" t="s">
        <v>98</v>
      </c>
      <c r="B25" s="74" t="s">
        <v>108</v>
      </c>
      <c r="C25" s="22">
        <v>669782</v>
      </c>
    </row>
    <row r="26" spans="1:3" ht="30" customHeight="1" x14ac:dyDescent="0.2">
      <c r="A26" s="86" t="s">
        <v>107</v>
      </c>
      <c r="B26" s="74" t="s">
        <v>110</v>
      </c>
      <c r="C26" s="22">
        <v>3000</v>
      </c>
    </row>
    <row r="27" spans="1:3" ht="30" customHeight="1" x14ac:dyDescent="0.2">
      <c r="A27" s="86" t="s">
        <v>111</v>
      </c>
      <c r="B27" s="74" t="s">
        <v>109</v>
      </c>
      <c r="C27" s="22">
        <v>1000</v>
      </c>
    </row>
    <row r="28" spans="1:3" ht="30" customHeight="1" x14ac:dyDescent="0.2">
      <c r="A28" s="87" t="s">
        <v>15</v>
      </c>
      <c r="B28" s="11" t="s">
        <v>82</v>
      </c>
      <c r="C28" s="22">
        <v>0</v>
      </c>
    </row>
    <row r="29" spans="1:3" ht="30" customHeight="1" x14ac:dyDescent="0.2">
      <c r="A29" s="87" t="s">
        <v>79</v>
      </c>
      <c r="B29" s="15" t="s">
        <v>112</v>
      </c>
      <c r="C29" s="22">
        <v>68689</v>
      </c>
    </row>
    <row r="30" spans="1:3" ht="30" customHeight="1" x14ac:dyDescent="0.2">
      <c r="A30" s="86" t="s">
        <v>113</v>
      </c>
      <c r="B30" s="74" t="s">
        <v>122</v>
      </c>
      <c r="C30" s="22">
        <v>0</v>
      </c>
    </row>
    <row r="31" spans="1:3" ht="30" customHeight="1" x14ac:dyDescent="0.2">
      <c r="A31" s="87" t="s">
        <v>80</v>
      </c>
      <c r="B31" s="12" t="s">
        <v>83</v>
      </c>
      <c r="C31" s="22">
        <v>323060</v>
      </c>
    </row>
    <row r="32" spans="1:3" ht="30" customHeight="1" x14ac:dyDescent="0.2">
      <c r="A32" s="87" t="s">
        <v>81</v>
      </c>
      <c r="B32" s="15" t="s">
        <v>121</v>
      </c>
      <c r="C32" s="22">
        <v>15180</v>
      </c>
    </row>
    <row r="33" spans="1:3" ht="30" customHeight="1" x14ac:dyDescent="0.2">
      <c r="A33" s="87" t="s">
        <v>124</v>
      </c>
      <c r="B33" s="12" t="s">
        <v>125</v>
      </c>
      <c r="C33" s="22">
        <v>0</v>
      </c>
    </row>
    <row r="34" spans="1:3" s="5" customFormat="1" ht="30" customHeight="1" x14ac:dyDescent="0.2">
      <c r="A34" s="82" t="s">
        <v>56</v>
      </c>
      <c r="B34" s="13" t="s">
        <v>57</v>
      </c>
      <c r="C34" s="22">
        <v>0</v>
      </c>
    </row>
    <row r="35" spans="1:3" s="5" customFormat="1" ht="30" customHeight="1" x14ac:dyDescent="0.2">
      <c r="A35" s="82" t="s">
        <v>55</v>
      </c>
      <c r="B35" s="13" t="s">
        <v>58</v>
      </c>
      <c r="C35" s="24">
        <v>146114</v>
      </c>
    </row>
    <row r="36" spans="1:3" s="5" customFormat="1" ht="30" customHeight="1" x14ac:dyDescent="0.2">
      <c r="A36" s="82" t="s">
        <v>114</v>
      </c>
      <c r="B36" s="13" t="s">
        <v>198</v>
      </c>
      <c r="C36" s="24">
        <f>C11+C13+C24+C30</f>
        <v>970815</v>
      </c>
    </row>
    <row r="37" spans="1:3" s="3" customFormat="1" ht="30" customHeight="1" x14ac:dyDescent="0.2">
      <c r="A37" s="88" t="s">
        <v>127</v>
      </c>
      <c r="B37" s="17" t="s">
        <v>201</v>
      </c>
      <c r="C37" s="10">
        <f>C38+C39+C40+C48+C50+C56+C57+C55</f>
        <v>41929</v>
      </c>
    </row>
    <row r="38" spans="1:3" ht="30" customHeight="1" x14ac:dyDescent="0.2">
      <c r="A38" s="87" t="s">
        <v>16</v>
      </c>
      <c r="B38" s="15" t="s">
        <v>17</v>
      </c>
      <c r="C38" s="22">
        <v>1750</v>
      </c>
    </row>
    <row r="39" spans="1:3" ht="30" customHeight="1" x14ac:dyDescent="0.2">
      <c r="A39" s="87" t="s">
        <v>18</v>
      </c>
      <c r="B39" s="15" t="s">
        <v>19</v>
      </c>
      <c r="C39" s="22">
        <v>5827</v>
      </c>
    </row>
    <row r="40" spans="1:3" ht="30" customHeight="1" x14ac:dyDescent="0.2">
      <c r="A40" s="87" t="s">
        <v>20</v>
      </c>
      <c r="B40" s="16" t="s">
        <v>190</v>
      </c>
      <c r="C40" s="22">
        <v>290</v>
      </c>
    </row>
    <row r="41" spans="1:3" ht="30" customHeight="1" x14ac:dyDescent="0.2">
      <c r="A41" s="87" t="s">
        <v>37</v>
      </c>
      <c r="B41" s="72" t="s">
        <v>30</v>
      </c>
      <c r="C41" s="22">
        <v>24</v>
      </c>
    </row>
    <row r="42" spans="1:3" ht="30" customHeight="1" x14ac:dyDescent="0.2">
      <c r="A42" s="87" t="s">
        <v>38</v>
      </c>
      <c r="B42" s="73" t="s">
        <v>31</v>
      </c>
      <c r="C42" s="22">
        <v>24</v>
      </c>
    </row>
    <row r="43" spans="1:3" ht="30" customHeight="1" x14ac:dyDescent="0.2">
      <c r="A43" s="87" t="s">
        <v>39</v>
      </c>
      <c r="B43" s="72" t="s">
        <v>32</v>
      </c>
      <c r="C43" s="22">
        <v>54</v>
      </c>
    </row>
    <row r="44" spans="1:3" ht="30" customHeight="1" x14ac:dyDescent="0.2">
      <c r="A44" s="87" t="s">
        <v>40</v>
      </c>
      <c r="B44" s="72" t="s">
        <v>33</v>
      </c>
      <c r="C44" s="22">
        <v>0</v>
      </c>
    </row>
    <row r="45" spans="1:3" ht="30" customHeight="1" x14ac:dyDescent="0.2">
      <c r="A45" s="87" t="s">
        <v>41</v>
      </c>
      <c r="B45" s="72" t="s">
        <v>34</v>
      </c>
      <c r="C45" s="22">
        <v>0</v>
      </c>
    </row>
    <row r="46" spans="1:3" ht="30" customHeight="1" x14ac:dyDescent="0.2">
      <c r="A46" s="87" t="s">
        <v>42</v>
      </c>
      <c r="B46" s="72" t="s">
        <v>35</v>
      </c>
      <c r="C46" s="22">
        <v>152</v>
      </c>
    </row>
    <row r="47" spans="1:3" ht="30" customHeight="1" x14ac:dyDescent="0.2">
      <c r="A47" s="87" t="s">
        <v>43</v>
      </c>
      <c r="B47" s="72" t="s">
        <v>36</v>
      </c>
      <c r="C47" s="22">
        <v>60</v>
      </c>
    </row>
    <row r="48" spans="1:3" ht="30" customHeight="1" x14ac:dyDescent="0.2">
      <c r="A48" s="87" t="s">
        <v>21</v>
      </c>
      <c r="B48" s="15" t="s">
        <v>115</v>
      </c>
      <c r="C48" s="22">
        <v>23718</v>
      </c>
    </row>
    <row r="49" spans="1:3" ht="30" customHeight="1" x14ac:dyDescent="0.2">
      <c r="A49" s="87" t="s">
        <v>116</v>
      </c>
      <c r="B49" s="72" t="s">
        <v>117</v>
      </c>
      <c r="C49" s="22">
        <v>24</v>
      </c>
    </row>
    <row r="50" spans="1:3" ht="30" customHeight="1" x14ac:dyDescent="0.2">
      <c r="A50" s="87" t="s">
        <v>22</v>
      </c>
      <c r="B50" s="16" t="s">
        <v>191</v>
      </c>
      <c r="C50" s="25">
        <f>C51+C52+C53+C54</f>
        <v>5335</v>
      </c>
    </row>
    <row r="51" spans="1:3" ht="30" customHeight="1" x14ac:dyDescent="0.2">
      <c r="A51" s="87" t="s">
        <v>48</v>
      </c>
      <c r="B51" s="72" t="s">
        <v>44</v>
      </c>
      <c r="C51" s="22">
        <v>4069</v>
      </c>
    </row>
    <row r="52" spans="1:3" ht="30" customHeight="1" x14ac:dyDescent="0.2">
      <c r="A52" s="87" t="s">
        <v>49</v>
      </c>
      <c r="B52" s="72" t="s">
        <v>45</v>
      </c>
      <c r="C52" s="22">
        <v>583</v>
      </c>
    </row>
    <row r="53" spans="1:3" ht="30" customHeight="1" x14ac:dyDescent="0.2">
      <c r="A53" s="87" t="s">
        <v>50</v>
      </c>
      <c r="B53" s="72" t="s">
        <v>46</v>
      </c>
      <c r="C53" s="22">
        <v>0</v>
      </c>
    </row>
    <row r="54" spans="1:3" ht="30" customHeight="1" x14ac:dyDescent="0.2">
      <c r="A54" s="87" t="s">
        <v>51</v>
      </c>
      <c r="B54" s="72" t="s">
        <v>47</v>
      </c>
      <c r="C54" s="22">
        <v>683</v>
      </c>
    </row>
    <row r="55" spans="1:3" ht="30" customHeight="1" x14ac:dyDescent="0.2">
      <c r="A55" s="87" t="s">
        <v>23</v>
      </c>
      <c r="B55" s="15" t="s">
        <v>24</v>
      </c>
      <c r="C55" s="22">
        <v>0</v>
      </c>
    </row>
    <row r="56" spans="1:3" ht="30" customHeight="1" x14ac:dyDescent="0.2">
      <c r="A56" s="87" t="s">
        <v>25</v>
      </c>
      <c r="B56" s="15" t="s">
        <v>118</v>
      </c>
      <c r="C56" s="22">
        <v>4700</v>
      </c>
    </row>
    <row r="57" spans="1:3" ht="30" customHeight="1" x14ac:dyDescent="0.2">
      <c r="A57" s="87" t="s">
        <v>26</v>
      </c>
      <c r="B57" s="15" t="s">
        <v>27</v>
      </c>
      <c r="C57" s="22">
        <v>309</v>
      </c>
    </row>
    <row r="58" spans="1:3" s="3" customFormat="1" ht="30" customHeight="1" x14ac:dyDescent="0.2">
      <c r="A58" s="81" t="s">
        <v>159</v>
      </c>
      <c r="B58" s="17" t="s">
        <v>119</v>
      </c>
      <c r="C58" s="23">
        <f>C59+C60+C61+C62</f>
        <v>19360</v>
      </c>
    </row>
    <row r="59" spans="1:3" ht="30" customHeight="1" x14ac:dyDescent="0.2">
      <c r="A59" s="87" t="s">
        <v>75</v>
      </c>
      <c r="B59" s="15" t="s">
        <v>84</v>
      </c>
      <c r="C59" s="22">
        <v>0</v>
      </c>
    </row>
    <row r="60" spans="1:3" ht="30" customHeight="1" x14ac:dyDescent="0.2">
      <c r="A60" s="87" t="s">
        <v>28</v>
      </c>
      <c r="B60" s="15" t="s">
        <v>53</v>
      </c>
      <c r="C60" s="22">
        <v>16095</v>
      </c>
    </row>
    <row r="61" spans="1:3" ht="30" customHeight="1" x14ac:dyDescent="0.2">
      <c r="A61" s="87" t="s">
        <v>29</v>
      </c>
      <c r="B61" s="15" t="s">
        <v>77</v>
      </c>
      <c r="C61" s="22">
        <v>0</v>
      </c>
    </row>
    <row r="62" spans="1:3" ht="30" customHeight="1" x14ac:dyDescent="0.2">
      <c r="A62" s="87" t="s">
        <v>76</v>
      </c>
      <c r="B62" s="15" t="s">
        <v>78</v>
      </c>
      <c r="C62" s="22">
        <v>3265</v>
      </c>
    </row>
    <row r="63" spans="1:3" ht="30" customHeight="1" x14ac:dyDescent="0.2">
      <c r="A63" s="81" t="s">
        <v>165</v>
      </c>
      <c r="B63" s="17" t="s">
        <v>85</v>
      </c>
      <c r="C63" s="23">
        <v>300</v>
      </c>
    </row>
  </sheetData>
  <sheetProtection formatCells="0" formatColumns="0" formatRows="0" insertColumns="0" insertRows="0" insertHyperlinks="0" deleteColumns="0" deleteRows="0"/>
  <mergeCells count="1">
    <mergeCell ref="A1:B1"/>
  </mergeCells>
  <phoneticPr fontId="7" type="noConversion"/>
  <printOptions horizontalCentered="1"/>
  <pageMargins left="0" right="0" top="0.39370078740157483" bottom="0.59055118110236227" header="0.51181102362204722" footer="0.39370078740157483"/>
  <pageSetup paperSize="9" scale="40" orientation="portrait" r:id="rId1"/>
  <headerFooter alignWithMargins="0">
    <oddFooter>&amp;R&amp;20&amp;P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Zakresy nazwane</vt:lpstr>
      </vt:variant>
      <vt:variant>
        <vt:i4>20</vt:i4>
      </vt:variant>
    </vt:vector>
  </HeadingPairs>
  <TitlesOfParts>
    <vt:vector size="39" baseType="lpstr">
      <vt:lpstr>NFZ</vt:lpstr>
      <vt:lpstr>Centrala</vt:lpstr>
      <vt:lpstr>Razem OW NFZ</vt:lpstr>
      <vt:lpstr>Dolnośląski</vt:lpstr>
      <vt:lpstr>KujawskoPomorski</vt:lpstr>
      <vt:lpstr>Lubelski</vt:lpstr>
      <vt:lpstr>Lubuski</vt:lpstr>
      <vt:lpstr>Łódzki</vt:lpstr>
      <vt:lpstr>Małopolski</vt:lpstr>
      <vt:lpstr>Mazowiecki</vt:lpstr>
      <vt:lpstr>Opolski</vt:lpstr>
      <vt:lpstr>Podkarpacki</vt:lpstr>
      <vt:lpstr>Podlaski</vt:lpstr>
      <vt:lpstr>Pomorski</vt:lpstr>
      <vt:lpstr>Śląski</vt:lpstr>
      <vt:lpstr>Świętokrzyski</vt:lpstr>
      <vt:lpstr>WarmińskoMazurski</vt:lpstr>
      <vt:lpstr>Wielkopolski</vt:lpstr>
      <vt:lpstr>Zachodniopomorski</vt:lpstr>
      <vt:lpstr>Centrala!Obszar_wydruku</vt:lpstr>
      <vt:lpstr>Dolnośląski!Obszar_wydruku</vt:lpstr>
      <vt:lpstr>KujawskoPomorski!Obszar_wydruku</vt:lpstr>
      <vt:lpstr>Lubelski!Obszar_wydruku</vt:lpstr>
      <vt:lpstr>Lubuski!Obszar_wydruku</vt:lpstr>
      <vt:lpstr>Łódzki!Obszar_wydruku</vt:lpstr>
      <vt:lpstr>Małopolski!Obszar_wydruku</vt:lpstr>
      <vt:lpstr>Mazowiecki!Obszar_wydruku</vt:lpstr>
      <vt:lpstr>NFZ!Obszar_wydruku</vt:lpstr>
      <vt:lpstr>Opolski!Obszar_wydruku</vt:lpstr>
      <vt:lpstr>Podkarpacki!Obszar_wydruku</vt:lpstr>
      <vt:lpstr>Podlaski!Obszar_wydruku</vt:lpstr>
      <vt:lpstr>Pomorski!Obszar_wydruku</vt:lpstr>
      <vt:lpstr>'Razem OW NFZ'!Obszar_wydruku</vt:lpstr>
      <vt:lpstr>Śląski!Obszar_wydruku</vt:lpstr>
      <vt:lpstr>Świętokrzyski!Obszar_wydruku</vt:lpstr>
      <vt:lpstr>WarmińskoMazurski!Obszar_wydruku</vt:lpstr>
      <vt:lpstr>Wielkopolski!Obszar_wydruku</vt:lpstr>
      <vt:lpstr>Zachodniopomorski!Obszar_wydruku</vt:lpstr>
      <vt:lpstr>NFZ!Tytuły_wydruku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Mackiewicz Marian</dc:creator>
  <cp:lastModifiedBy>Mackiewicz Marian</cp:lastModifiedBy>
  <cp:lastPrinted>2016-07-27T12:43:44Z</cp:lastPrinted>
  <dcterms:created xsi:type="dcterms:W3CDTF">2005-07-21T09:51:05Z</dcterms:created>
  <dcterms:modified xsi:type="dcterms:W3CDTF">2016-08-02T11:31:01Z</dcterms:modified>
</cp:coreProperties>
</file>