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705" windowWidth="19440" windowHeight="11760" tabRatio="915"/>
  </bookViews>
  <sheets>
    <sheet name="NFZ" sheetId="23" r:id="rId1"/>
    <sheet name="CENTRALA" sheetId="22" r:id="rId2"/>
    <sheet name="Razem OW" sheetId="20" r:id="rId3"/>
    <sheet name="Dolnośląski" sheetId="19" r:id="rId4"/>
    <sheet name="KujawskoPomorski" sheetId="18" r:id="rId5"/>
    <sheet name="Lubelski" sheetId="17" r:id="rId6"/>
    <sheet name="Lubuski" sheetId="16" r:id="rId7"/>
    <sheet name="Łódzki" sheetId="15" r:id="rId8"/>
    <sheet name="Małopolski" sheetId="14" r:id="rId9"/>
    <sheet name="Mazowiecki" sheetId="13" r:id="rId10"/>
    <sheet name="Opolski" sheetId="12" r:id="rId11"/>
    <sheet name="Podkarpacki" sheetId="11" r:id="rId12"/>
    <sheet name="Podlaski" sheetId="10" r:id="rId13"/>
    <sheet name="Pomorski" sheetId="9" r:id="rId14"/>
    <sheet name="Śląski" sheetId="8" r:id="rId15"/>
    <sheet name="Świętokrzyski" sheetId="7" r:id="rId16"/>
    <sheet name="WarmińskoMazurski" sheetId="6" r:id="rId17"/>
    <sheet name="Wielkopolski" sheetId="5" r:id="rId18"/>
    <sheet name="Zachodniopomorski" sheetId="3" r:id="rId19"/>
  </sheets>
  <externalReferences>
    <externalReference r:id="rId20"/>
    <externalReference r:id="rId21"/>
    <externalReference r:id="rId22"/>
  </externalReferences>
  <definedNames>
    <definedName name="___C">[0]!___C</definedName>
    <definedName name="__C">[0]!__C</definedName>
    <definedName name="_1_0_0kos">[1]plan!#REF!</definedName>
    <definedName name="_2_0_0ra">[1]plan!#REF!</definedName>
    <definedName name="_C" localSheetId="2">'Razem OW'!_C</definedName>
    <definedName name="_C" localSheetId="18">Zachodniopomorski!_C</definedName>
    <definedName name="_C">'Razem OW'!_C</definedName>
    <definedName name="_xlnm._FilterDatabase" localSheetId="16" hidden="1">WarmińskoMazurski!$A$6:$B$64</definedName>
    <definedName name="A" localSheetId="2">'Razem OW'!A</definedName>
    <definedName name="A" localSheetId="18">Zachodniopomorski!A</definedName>
    <definedName name="A">'Razem OW'!A</definedName>
    <definedName name="A_2">[0]!A_2</definedName>
    <definedName name="aa" localSheetId="2">'Razem OW'!aa</definedName>
    <definedName name="aa" localSheetId="18">Zachodniopomorski!aa</definedName>
    <definedName name="aa">'Razem OW'!aa</definedName>
    <definedName name="aa_2">[0]!aa_2</definedName>
    <definedName name="B">[0]!B</definedName>
    <definedName name="BILANS">[2]plan!#REF!</definedName>
    <definedName name="BILANSSPZ">[2]plan!#REF!</definedName>
    <definedName name="BV" localSheetId="2">'Razem OW'!BV</definedName>
    <definedName name="BV" localSheetId="18">Zachodniopomorski!BV</definedName>
    <definedName name="BV">'Razem OW'!BV</definedName>
    <definedName name="cr" localSheetId="2">'Razem OW'!cr</definedName>
    <definedName name="cr" localSheetId="18">Zachodniopomorski!cr</definedName>
    <definedName name="cr">'Razem OW'!cr</definedName>
    <definedName name="d" localSheetId="2">'Razem OW'!d</definedName>
    <definedName name="d" localSheetId="18">Zachodniopomorski!d</definedName>
    <definedName name="d">'Razem OW'!d</definedName>
    <definedName name="depozyty">#REF!</definedName>
    <definedName name="g">[0]!g</definedName>
    <definedName name="koszty">[1]plan!#REF!</definedName>
    <definedName name="licznikn">#REF!</definedName>
    <definedName name="licznikr">#REF!</definedName>
    <definedName name="licznikz">#REF!</definedName>
    <definedName name="mn" localSheetId="2">'Razem OW'!mn</definedName>
    <definedName name="mn" localSheetId="18">Zachodniopomorski!mn</definedName>
    <definedName name="mn">'Razem OW'!mn</definedName>
    <definedName name="mon" localSheetId="2">'Razem OW'!mon</definedName>
    <definedName name="mon" localSheetId="18">Zachodniopomorski!mon</definedName>
    <definedName name="mon">'Razem OW'!mon</definedName>
    <definedName name="naleznosci">#REF!</definedName>
    <definedName name="_xlnm.Print_Area" localSheetId="1">CENTRALA!$A$1:$C$65</definedName>
    <definedName name="_xlnm.Print_Area" localSheetId="3">Dolnośląski!$A$1:$C$65</definedName>
    <definedName name="_xlnm.Print_Area" localSheetId="4">KujawskoPomorski!$A$1:$C$65</definedName>
    <definedName name="_xlnm.Print_Area" localSheetId="5">Lubelski!$A$1:$C$65</definedName>
    <definedName name="_xlnm.Print_Area" localSheetId="6">Lubuski!$A$1:$C$65</definedName>
    <definedName name="_xlnm.Print_Area" localSheetId="7">Łódzki!$A$1:$C$65</definedName>
    <definedName name="_xlnm.Print_Area" localSheetId="8">Małopolski!$A$1:$C$65</definedName>
    <definedName name="_xlnm.Print_Area" localSheetId="9">Mazowiecki!$A$1:$C$65</definedName>
    <definedName name="_xlnm.Print_Area" localSheetId="0">NFZ!$A$1:$C$93</definedName>
    <definedName name="_xlnm.Print_Area" localSheetId="10">Opolski!$A$1:$C$65</definedName>
    <definedName name="_xlnm.Print_Area" localSheetId="11">Podkarpacki!$A$1:$C$65</definedName>
    <definedName name="_xlnm.Print_Area" localSheetId="12">Podlaski!$A$1:$C$65</definedName>
    <definedName name="_xlnm.Print_Area" localSheetId="13">Pomorski!$A$1:$C$65</definedName>
    <definedName name="_xlnm.Print_Area" localSheetId="2">'Razem OW'!$A$1:$C$65</definedName>
    <definedName name="_xlnm.Print_Area" localSheetId="14">Śląski!$A$1:$C$65</definedName>
    <definedName name="_xlnm.Print_Area" localSheetId="15">Świętokrzyski!$A$1:$C$65</definedName>
    <definedName name="_xlnm.Print_Area" localSheetId="16">WarmińskoMazurski!$A$1:$C$65</definedName>
    <definedName name="_xlnm.Print_Area" localSheetId="17">Wielkopolski!$A$1:$C$65</definedName>
    <definedName name="_xlnm.Print_Area" localSheetId="18">Zachodniopomorski!$A$1:$C$65</definedName>
    <definedName name="PETLA">[3]!PETLA</definedName>
    <definedName name="rach1">#REF!</definedName>
    <definedName name="rach2">#REF!</definedName>
    <definedName name="rach3">#REF!</definedName>
    <definedName name="rgds" localSheetId="2">'Razem OW'!rgds</definedName>
    <definedName name="rgds" localSheetId="18">Zachodniopomorski!rgds</definedName>
    <definedName name="rgds">'Razem OW'!rgds</definedName>
    <definedName name="_xlnm.Print_Titles" localSheetId="0">NFZ!$1:$5</definedName>
    <definedName name="wybkosz1">#REF!</definedName>
    <definedName name="wybkosz2">#REF!</definedName>
    <definedName name="za" localSheetId="2">'Razem OW'!za</definedName>
    <definedName name="za" localSheetId="18">Zachodniopomorski!za</definedName>
    <definedName name="za">'Razem OW'!za</definedName>
  </definedNames>
  <calcPr calcId="145621" fullPrecision="0"/>
</workbook>
</file>

<file path=xl/calcChain.xml><?xml version="1.0" encoding="utf-8"?>
<calcChain xmlns="http://schemas.openxmlformats.org/spreadsheetml/2006/main">
  <c r="C23" i="20" l="1"/>
  <c r="C37" i="20" l="1"/>
  <c r="C57" i="23" s="1"/>
  <c r="C34" i="20" l="1"/>
  <c r="A1" i="3"/>
  <c r="A1" i="5"/>
  <c r="A1" i="6"/>
  <c r="A1" i="7"/>
  <c r="A1" i="8"/>
  <c r="A1" i="9"/>
  <c r="A1" i="10"/>
  <c r="A1" i="11"/>
  <c r="A1" i="12"/>
  <c r="A1" i="13"/>
  <c r="A1" i="14"/>
  <c r="A1" i="15"/>
  <c r="A1" i="16"/>
  <c r="A1" i="17"/>
  <c r="A1" i="18"/>
  <c r="A1" i="22"/>
  <c r="A1" i="20"/>
  <c r="A1" i="19"/>
  <c r="C54" i="23" l="1"/>
  <c r="C6" i="23"/>
  <c r="C87" i="23"/>
  <c r="C54" i="20"/>
  <c r="C10" i="20"/>
  <c r="C11" i="20"/>
  <c r="C12" i="20"/>
  <c r="C53" i="20"/>
  <c r="C74" i="23" s="1"/>
  <c r="C59" i="20"/>
  <c r="C80" i="23" s="1"/>
  <c r="C47" i="20"/>
  <c r="C51" i="20"/>
  <c r="C36" i="20"/>
  <c r="C46" i="20"/>
  <c r="C67" i="23" s="1"/>
  <c r="C57" i="20"/>
  <c r="C78" i="23" s="1"/>
  <c r="C55" i="20"/>
  <c r="C76" i="23" s="1"/>
  <c r="C62" i="20"/>
  <c r="C40" i="20"/>
  <c r="C44" i="20"/>
  <c r="C65" i="23" s="1"/>
  <c r="C41" i="20"/>
  <c r="C30" i="20"/>
  <c r="C9" i="20"/>
  <c r="C26" i="20"/>
  <c r="C46" i="23" s="1"/>
  <c r="C49" i="20"/>
  <c r="C28" i="20"/>
  <c r="C15" i="20"/>
  <c r="C56" i="20"/>
  <c r="C43" i="20"/>
  <c r="C14" i="20"/>
  <c r="C50" i="20"/>
  <c r="C71" i="23" s="1"/>
  <c r="C45" i="20"/>
  <c r="C33" i="20"/>
  <c r="C53" i="23" s="1"/>
  <c r="C58" i="20"/>
  <c r="C79" i="23" s="1"/>
  <c r="C32" i="20"/>
  <c r="C52" i="23" s="1"/>
  <c r="C21" i="20"/>
  <c r="C8" i="20"/>
  <c r="C19" i="20"/>
  <c r="C25" i="20"/>
  <c r="C45" i="23" s="1"/>
  <c r="C61" i="20"/>
  <c r="C48" i="20"/>
  <c r="C69" i="23" s="1"/>
  <c r="C65" i="20"/>
  <c r="C35" i="20"/>
  <c r="C55" i="23" s="1"/>
  <c r="C13" i="20"/>
  <c r="C27" i="20"/>
  <c r="C17" i="20"/>
  <c r="C22" i="20"/>
  <c r="C7" i="20"/>
  <c r="C18" i="20"/>
  <c r="C38" i="23" s="1"/>
  <c r="C63" i="20"/>
  <c r="C85" i="23" s="1"/>
  <c r="C20" i="20"/>
  <c r="C31" i="20"/>
  <c r="C16" i="20"/>
  <c r="C64" i="20"/>
  <c r="C86" i="23" s="1"/>
  <c r="C12" i="23"/>
  <c r="C9" i="23"/>
  <c r="C15" i="23"/>
  <c r="C29" i="20"/>
  <c r="C83" i="23" l="1"/>
  <c r="C84" i="23"/>
  <c r="C75" i="23"/>
  <c r="C50" i="23"/>
  <c r="C68" i="23"/>
  <c r="C56" i="23"/>
  <c r="C72" i="23"/>
  <c r="C43" i="23"/>
  <c r="C48" i="23"/>
  <c r="C64" i="23"/>
  <c r="C77" i="23"/>
  <c r="C61" i="23"/>
  <c r="C70" i="23"/>
  <c r="C62" i="23"/>
  <c r="C52" i="20"/>
  <c r="C66" i="23"/>
  <c r="C40" i="23"/>
  <c r="C41" i="23"/>
  <c r="C39" i="23"/>
  <c r="C51" i="23"/>
  <c r="C90" i="23"/>
  <c r="C37" i="23"/>
  <c r="C42" i="20"/>
  <c r="C47" i="23"/>
  <c r="C60" i="20"/>
  <c r="C42" i="23"/>
  <c r="C92" i="23"/>
  <c r="C19" i="23"/>
  <c r="C24" i="20"/>
  <c r="C6" i="20" s="1"/>
  <c r="C49" i="23"/>
  <c r="C63" i="23" l="1"/>
  <c r="C73" i="23"/>
  <c r="C39" i="20"/>
  <c r="C82" i="23"/>
  <c r="C44" i="23"/>
  <c r="C38" i="20"/>
  <c r="C60" i="23" l="1"/>
  <c r="C34" i="23" l="1"/>
  <c r="C36" i="23"/>
  <c r="C30" i="23" l="1"/>
  <c r="C28" i="23"/>
  <c r="C33" i="23"/>
  <c r="C27" i="23"/>
  <c r="C29" i="23"/>
  <c r="C32" i="23"/>
  <c r="C31" i="23"/>
  <c r="C35" i="23"/>
  <c r="C26" i="23" l="1"/>
  <c r="C58" i="23"/>
  <c r="C93" i="23" l="1"/>
  <c r="C24" i="23"/>
  <c r="C59" i="23" l="1"/>
  <c r="C91" i="23" l="1"/>
</calcChain>
</file>

<file path=xl/sharedStrings.xml><?xml version="1.0" encoding="utf-8"?>
<sst xmlns="http://schemas.openxmlformats.org/spreadsheetml/2006/main" count="2443" uniqueCount="202">
  <si>
    <t>B2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</si>
  <si>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</si>
  <si>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</si>
  <si>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</si>
  <si>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</si>
  <si>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</si>
  <si>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</si>
  <si>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</si>
  <si>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</si>
  <si>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</si>
  <si>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</si>
  <si>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B2.11</t>
  </si>
  <si>
    <t>B2.12</t>
  </si>
  <si>
    <t>B2.13</t>
  </si>
  <si>
    <t>B2.14</t>
  </si>
  <si>
    <t>B2.15</t>
  </si>
  <si>
    <t>D1</t>
  </si>
  <si>
    <t>zużycie materiałów i energii</t>
  </si>
  <si>
    <t>D2</t>
  </si>
  <si>
    <t>usługi obce</t>
  </si>
  <si>
    <t>D3</t>
  </si>
  <si>
    <t>D4</t>
  </si>
  <si>
    <t>D5</t>
  </si>
  <si>
    <t>D6</t>
  </si>
  <si>
    <t>koszty funkcjonowania Rady Funduszu</t>
  </si>
  <si>
    <t>D7</t>
  </si>
  <si>
    <t>D8</t>
  </si>
  <si>
    <t>pozostałe koszty administracyjne</t>
  </si>
  <si>
    <t>F2</t>
  </si>
  <si>
    <t>F3</t>
  </si>
  <si>
    <t>podatki stanowiące dochody własne jednostek samorządu terytorialnego, w tym:</t>
  </si>
  <si>
    <t>podatek od nieruchomości</t>
  </si>
  <si>
    <t>opłaty stanowiące dochody własne jednostek samorządu terytorialnego</t>
  </si>
  <si>
    <t>VAT</t>
  </si>
  <si>
    <t>podatek akcyzowy</t>
  </si>
  <si>
    <t>wpłaty na PFRON</t>
  </si>
  <si>
    <t>inne</t>
  </si>
  <si>
    <t>D3.1</t>
  </si>
  <si>
    <t>D3.1.1</t>
  </si>
  <si>
    <t>D3.2</t>
  </si>
  <si>
    <t>D3.3</t>
  </si>
  <si>
    <t>D3.4</t>
  </si>
  <si>
    <t>D3.5</t>
  </si>
  <si>
    <t>D3.6</t>
  </si>
  <si>
    <t>składki na Fundusz Ubezpieczeń Społecznych</t>
  </si>
  <si>
    <t>składki na Fundusz Pracy</t>
  </si>
  <si>
    <t>składki na Fundusz Gwarantowanych Świadczeń Pracowniczych</t>
  </si>
  <si>
    <t>pozostałe świadczenia</t>
  </si>
  <si>
    <t>D5.1</t>
  </si>
  <si>
    <t>D5.2</t>
  </si>
  <si>
    <t>D5.3</t>
  </si>
  <si>
    <t>D5.4</t>
  </si>
  <si>
    <t>Wyszczególnienie</t>
  </si>
  <si>
    <t>rezerwa na zobowiązania wynikające z postępowań sądowych</t>
  </si>
  <si>
    <t>B2.3.1</t>
  </si>
  <si>
    <t>B4</t>
  </si>
  <si>
    <t>B3</t>
  </si>
  <si>
    <t xml:space="preserve">Koszty programów polityki zdrowotnej realizowanych na zlecenie </t>
  </si>
  <si>
    <t>Koszty realizacji zadań zespołów ratownictwa medycznego</t>
  </si>
  <si>
    <t xml:space="preserve">Koszty Dolnośląskiego Oddziału Wojewódzkiego Narodowego Funduszu Zdrowia </t>
  </si>
  <si>
    <t>Koszty Kujawsko-Pomorskiego Oddziału Wojewódzkiego Narodowego Funduszu Zdrowia</t>
  </si>
  <si>
    <t>Koszty Lubelskiego Oddziału Wojewódzkiego Narodowego Funduszu Zdrowia</t>
  </si>
  <si>
    <t>Koszty Lubuskiego Oddziału Wojewódzkiego Narodowego Funduszu Zdrowia</t>
  </si>
  <si>
    <t>Koszty Łódzkiego Oddziału Wojewódzkiego Narodowego Funduszu Zdrowia</t>
  </si>
  <si>
    <t>Koszty Małopolskiego Oddziału Wojewódzkiego Narodowego Funduszu Zdrowia</t>
  </si>
  <si>
    <t>Koszty Mazowieckiego Oddziału Wojewódzkiego Narodowego Funduszu Zdrowia</t>
  </si>
  <si>
    <t>Koszty Opolskiego Oddziału Wojewódzkiego Narodowego Funduszu Zdrowia</t>
  </si>
  <si>
    <t>Koszty Podkarpackiego Oddziału Wojewódzkiego Narodowego Funduszu Zdrowia</t>
  </si>
  <si>
    <t>Koszty Podlaskiego Oddziału Wojewódzkiego Narodowego Funduszu Zdrowia</t>
  </si>
  <si>
    <t>Koszty Pomorskiego Oddziału Wojewódzkiego Narodowego Funduszu Zdrowia</t>
  </si>
  <si>
    <t>Koszty Śląskiego Oddziału Wojewódzkiego Narodowego Funduszu Zdrowia</t>
  </si>
  <si>
    <t>Koszty Świętokrzyskiego Oddziału Wojewódzkiego Narodowego Funduszu Zdrowia</t>
  </si>
  <si>
    <t>Koszty Warmińsko-Mazurskiego Oddziału Wojewódzkiego Narodowego Funduszu Zdrowia</t>
  </si>
  <si>
    <t>Koszty Wielkopolskiego Oddziału Wojewódzkiego Narodowego Funduszu Zdrowia</t>
  </si>
  <si>
    <t>Koszty Zachodniopomorskiego Oddziału Wojewódzkiego Narodowego Funduszu Zdrowia</t>
  </si>
  <si>
    <t>1.1</t>
  </si>
  <si>
    <t>od ZUS</t>
  </si>
  <si>
    <t>1.2</t>
  </si>
  <si>
    <t>od KRUS</t>
  </si>
  <si>
    <t>2.1</t>
  </si>
  <si>
    <t>w stosunku do ZUS</t>
  </si>
  <si>
    <t>2.2</t>
  </si>
  <si>
    <t>w stosunku do KRUS</t>
  </si>
  <si>
    <t>3.1</t>
  </si>
  <si>
    <t>3.2</t>
  </si>
  <si>
    <t>4.1</t>
  </si>
  <si>
    <t>koszty poboru i ewidencjonowania składek przez ZUS</t>
  </si>
  <si>
    <t>4.2</t>
  </si>
  <si>
    <t>koszty poboru i ewidencjonowania składek przez KRUS</t>
  </si>
  <si>
    <t>A1</t>
  </si>
  <si>
    <t>przychody wynikające z przepisów o koordynacji</t>
  </si>
  <si>
    <t>A2</t>
  </si>
  <si>
    <t>przychody z tytułu realizacji zadań zleconych</t>
  </si>
  <si>
    <t>A3</t>
  </si>
  <si>
    <t>A4</t>
  </si>
  <si>
    <t>dotacja z budżetu państwa na realizację zadań zespołów ratownictwa medycznego</t>
  </si>
  <si>
    <t>B1</t>
  </si>
  <si>
    <t>Obowiazkowy odpis na rezerwę ogólną</t>
  </si>
  <si>
    <t>Koszty programów polityki zdrowotnej realizowanych na zlecenie</t>
  </si>
  <si>
    <t>F1</t>
  </si>
  <si>
    <t>F4</t>
  </si>
  <si>
    <t>inne rezerwy</t>
  </si>
  <si>
    <t>inne koszty</t>
  </si>
  <si>
    <t>G1</t>
  </si>
  <si>
    <t xml:space="preserve">odsetki uzyskane z lokat </t>
  </si>
  <si>
    <t>G2</t>
  </si>
  <si>
    <t>inne przychody finansowe</t>
  </si>
  <si>
    <t>B2.16</t>
  </si>
  <si>
    <t>B2.17</t>
  </si>
  <si>
    <t>B2.18</t>
  </si>
  <si>
    <t>rezerwa na koszty realizacji zadań wynikajacych z przepisów o koordynacji</t>
  </si>
  <si>
    <t>rezerwa na koszty świadczeń opieki zdrowotnej w ramach migracji ubezpieczonych</t>
  </si>
  <si>
    <t>wydanie i utrzymanie kart ubezpieczenia (w tym części stałych i zamiennych książeczek usług medycznych) oraz recept</t>
  </si>
  <si>
    <t>Koszty finansowe</t>
  </si>
  <si>
    <t>leczenie szpitalne, w tym:</t>
  </si>
  <si>
    <t>Poz.</t>
  </si>
  <si>
    <t>podstawowa opieka zdrowotna</t>
  </si>
  <si>
    <t>ambulatoryjna opieka specjalistyczna</t>
  </si>
  <si>
    <t>rehabilitacja lecznicza</t>
  </si>
  <si>
    <t>leczenie stomatologiczne</t>
  </si>
  <si>
    <t>lecznictwo uzdrowiskowe</t>
  </si>
  <si>
    <t>koszty profilaktycznych programów zdrowotnych finansowanych ze środków własnych Funduszu</t>
  </si>
  <si>
    <t>opieka psychiatryczna i leczenie uzależnień</t>
  </si>
  <si>
    <t>opieka paliatywna i hospicyjna</t>
  </si>
  <si>
    <t>świadczenia pielęgnacyjne i opiekuńcze w ramach opieki długoterminowej</t>
  </si>
  <si>
    <t>pomoc doraźna i transport sanitarny</t>
  </si>
  <si>
    <t>B2.14.1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</si>
  <si>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</si>
  <si>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</si>
  <si>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</si>
  <si>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</si>
  <si>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</si>
  <si>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</si>
  <si>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</si>
  <si>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</si>
  <si>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</si>
  <si>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</si>
  <si>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</si>
  <si>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w tys. zł</t>
  </si>
  <si>
    <t>programy terapeutyczne (lekowe), w tym:</t>
  </si>
  <si>
    <t>B2.3.1.1</t>
  </si>
  <si>
    <t>B2.3.2</t>
  </si>
  <si>
    <t>B2.3.2.1</t>
  </si>
  <si>
    <t>leki, środki spożywcze specjalnego przeznaczenia żywieniowego objęte programami lekowymi</t>
  </si>
  <si>
    <t>chemioterapia, w tym:</t>
  </si>
  <si>
    <t>leki stosowane w chemioterapii</t>
  </si>
  <si>
    <t>zaopatrzenie w wyroby medyczne oraz ich naprawa, o których mowa w ustawie o refundacji</t>
  </si>
  <si>
    <t>B2.14.2</t>
  </si>
  <si>
    <t>refundacja leków, środków spożywczych specjalnego przeznaczenia żywieniowego oraz wyrobów medycznych dostępnych w aptece na receptę</t>
  </si>
  <si>
    <t>refundacja środków spożywczych specjalnego przeznaczenia żywieniowego, o których mowa w art. 15 ust. 2 pkt 18 ustawy</t>
  </si>
  <si>
    <t>refundacja leków, o których mowa w art. 15 ust. 2 pkt 17 ustawy</t>
  </si>
  <si>
    <t>B2.14.3</t>
  </si>
  <si>
    <t>rezerwa na pokrycie kosztów świadczeń opieki zdrowotnej oraz refundacji leków, w tym:</t>
  </si>
  <si>
    <t>B2.16.1</t>
  </si>
  <si>
    <t>Bn</t>
  </si>
  <si>
    <t>Całkowity budżet na refundację
(B2.3.1.1+B2.3.2.1+B2.14+B2.16.1)</t>
  </si>
  <si>
    <t>wynagrodzenia, w tym:</t>
  </si>
  <si>
    <t>D4.1</t>
  </si>
  <si>
    <t>wynagrodzenia bezosobowe</t>
  </si>
  <si>
    <t>amortyzacja środków trwałych oraz wartości niematerialnych i prawnych</t>
  </si>
  <si>
    <t>Pozostałe koszty (F1+...+F4)</t>
  </si>
  <si>
    <t>Pozostałe przychody</t>
  </si>
  <si>
    <t>świadczenia opieki zdrowotnej kontraktowane odrębnie</t>
  </si>
  <si>
    <t>koszty świadczeń opieki zdrowotnej z lat ubiegłych</t>
  </si>
  <si>
    <t>rezerwa, o której mowa w art. 118 ust. 2 pkt 2 lit. c ustawy</t>
  </si>
  <si>
    <t>Przychody i koszty Narodowego Funduszu Zdrowia - łącznie</t>
  </si>
  <si>
    <t>Koszty Centrali Narodowego Funduszu Zdrowia</t>
  </si>
  <si>
    <t>Koszty oddziałów wojewódzkich NFZ - łącznie</t>
  </si>
  <si>
    <t>Przychody netto z działalności
(1-2+3-4-5) + A1 + A2 + A3 + A4</t>
  </si>
  <si>
    <t>Odpis na taryfikację świdczeń, o którym mowa w art. 31t ust. 5-8 ustawy</t>
  </si>
  <si>
    <t>Pozostałe koszty (F1+ … +F4)</t>
  </si>
  <si>
    <t>Przychody finansowe (G1 + G2)</t>
  </si>
  <si>
    <t>Składka należna brutto w roku planowania równa przypisowi składki
(1.1 + 1.2)</t>
  </si>
  <si>
    <t>Planowany odpis aktualizujący składkę należną (2.1 + 2.2)</t>
  </si>
  <si>
    <t>Przychody ze składek z lat ubiegłych (3.1+3.2)</t>
  </si>
  <si>
    <t>Koszt poboru i ewidencjonowania składek (4.1 + 4.2)</t>
  </si>
  <si>
    <t>refundacja, z tego:</t>
  </si>
  <si>
    <t>B2.19</t>
  </si>
  <si>
    <t>rezerwa na koszty świadczeń opieki zdrowotnej udzielone w ramach transgranicznej opieki zdrowotnej</t>
  </si>
  <si>
    <t>Koszty administracyjne (D1 + … + D8)</t>
  </si>
  <si>
    <t>podatki i opłaty, z tego:</t>
  </si>
  <si>
    <t>ubezpieczenie społeczne i inne świadczenia, z tego:</t>
  </si>
  <si>
    <t>Koszty administracyjne ( D1+...+D8 )</t>
  </si>
  <si>
    <t>podatki i opłaty, z tego</t>
  </si>
  <si>
    <t>Koszty świadczeń opieki zdrowotnej  (B2.1+...+B2.20)</t>
  </si>
  <si>
    <t>B2.20</t>
  </si>
  <si>
    <t>rezerwa na dofinansowanie programów polityki zdrowotnej na podstawie art. 48d ustawy</t>
  </si>
  <si>
    <t>B5</t>
  </si>
  <si>
    <t>Koszty finansowania leku, środka spożywczego specjalnego przeznaczenia żywieniowego oraz wyrobu medycznego w części finansowanej z budżetu państwa zgodnie z art. 43a ust. 3 ustawy</t>
  </si>
  <si>
    <t>Koszty realizacji zadań (B1 + B2 + B3 + B4 + B5)</t>
  </si>
  <si>
    <t>WYNIK FINANSOWY OGÓŁEM NETTO
(C - D + E - F + G - H)</t>
  </si>
  <si>
    <t>WYNIK NA DZIAŁALNOŚCI (A - B)</t>
  </si>
  <si>
    <t xml:space="preserve"> PRZYCHODY - ogółem</t>
  </si>
  <si>
    <t xml:space="preserve"> KOSZTY - ogółem</t>
  </si>
  <si>
    <t>dotacje z budżetu państwa na finansowanie zadań, o których mowa w art. 97 ust. 3
pkt 2a-2c, 3 i 3b ustawy</t>
  </si>
  <si>
    <t>Koszty świadczeń opieki zdrowotnej  (B2.1 + … + B2.20)</t>
  </si>
  <si>
    <t>ROCZNY PLAN FINANSOWY NARODOWEGO FUNDUSZU ZDROWIA NA 2018 ROK</t>
  </si>
  <si>
    <t>3</t>
  </si>
  <si>
    <t>Plan finansowy oddziału wojewózkiego Narodowego Funduszu Zdrowia na rok 2018</t>
  </si>
  <si>
    <t>Plan finansowy OW NFZ łącznie na rok 2018</t>
  </si>
  <si>
    <t>Plan finansowy Centrali Narodowego Funduszu Zdrowia na rok 2018</t>
  </si>
  <si>
    <t>Plan finansowy Narodowego Funduszu Zdrowia na rok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</si>
</sst>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_ ;[Red]\-#,##0\ "/>
    <numFmt numFmtId="165" formatCode="#,##0.00_ ;[Red]\-#,##0.00\ "/>
    <numFmt numFmtId="166" formatCode="#,##0&quot; F&quot;_);[Red]\(#,##0&quot; F&quot;\)"/>
    <numFmt numFmtId="167" formatCode="#,##0.00&quot; F&quot;_);[Red]\(#,##0.00&quot; F&quot;\)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2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6"/>
      <name val="Times New Roman CE"/>
      <charset val="238"/>
    </font>
    <font>
      <b/>
      <sz val="12"/>
      <name val="Times New Roman CE"/>
      <family val="1"/>
      <charset val="238"/>
    </font>
    <font>
      <b/>
      <sz val="24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8"/>
      <name val="Times New Roman"/>
      <family val="1"/>
      <charset val="238"/>
    </font>
    <font>
      <b/>
      <sz val="20"/>
      <name val="Times New Roman CE"/>
      <family val="1"/>
      <charset val="238"/>
    </font>
    <font>
      <sz val="16"/>
      <name val="Times New Roman"/>
      <family val="1"/>
    </font>
    <font>
      <sz val="16"/>
      <name val="Times New Roman"/>
      <family val="1"/>
      <charset val="238"/>
    </font>
    <font>
      <sz val="16"/>
      <name val="Times New Roman CE"/>
      <charset val="238"/>
    </font>
    <font>
      <sz val="16"/>
      <name val="Times New Roman CE"/>
      <family val="1"/>
      <charset val="238"/>
    </font>
    <font>
      <sz val="18"/>
      <name val="Times New Roman"/>
      <family val="1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14"/>
      <name val="Times New Roman CE"/>
      <charset val="238"/>
    </font>
    <font>
      <sz val="8"/>
      <color theme="1"/>
      <name val="Verdana"/>
      <family val="2"/>
      <charset val="238"/>
    </font>
    <font>
      <sz val="14"/>
      <name val="Times New Roman"/>
      <family val="1"/>
    </font>
    <font>
      <sz val="14"/>
      <name val="Times New Roman CE"/>
      <charset val="238"/>
    </font>
    <font>
      <b/>
      <sz val="14"/>
      <name val="Times New Roman"/>
      <family val="1"/>
    </font>
    <font>
      <b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1" fillId="0" borderId="0"/>
    <xf numFmtId="0" fontId="29" fillId="0" borderId="0"/>
    <xf numFmtId="0" fontId="1" fillId="0" borderId="0"/>
    <xf numFmtId="0" fontId="2" fillId="0" borderId="0"/>
    <xf numFmtId="0" fontId="1" fillId="0" borderId="0"/>
    <xf numFmtId="0" fontId="29" fillId="0" borderId="0"/>
  </cellStyleXfs>
  <cellXfs count="90">
    <xf numFmtId="0" fontId="0" fillId="0" borderId="0" xfId="0"/>
    <xf numFmtId="0" fontId="5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/>
    <xf numFmtId="0" fontId="4" fillId="0" borderId="0" xfId="0" applyFont="1" applyFill="1" applyBorder="1"/>
    <xf numFmtId="0" fontId="18" fillId="0" borderId="0" xfId="0" applyFont="1" applyFill="1" applyBorder="1"/>
    <xf numFmtId="0" fontId="4" fillId="0" borderId="0" xfId="0" applyFont="1" applyFill="1"/>
    <xf numFmtId="3" fontId="16" fillId="0" borderId="1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0" xfId="0" applyFont="1" applyFill="1"/>
    <xf numFmtId="0" fontId="19" fillId="0" borderId="0" xfId="0" applyFont="1" applyFill="1"/>
    <xf numFmtId="0" fontId="3" fillId="0" borderId="0" xfId="0" applyFont="1" applyFill="1" applyBorder="1"/>
    <xf numFmtId="3" fontId="10" fillId="0" borderId="1" xfId="0" applyNumberFormat="1" applyFont="1" applyFill="1" applyBorder="1" applyAlignment="1" applyProtection="1">
      <alignment vertical="center"/>
      <protection locked="0"/>
    </xf>
    <xf numFmtId="0" fontId="24" fillId="0" borderId="1" xfId="18" applyFont="1" applyFill="1" applyBorder="1" applyAlignment="1" applyProtection="1">
      <alignment horizontal="left" vertical="center" wrapText="1" indent="2"/>
    </xf>
    <xf numFmtId="0" fontId="24" fillId="0" borderId="1" xfId="16" applyFont="1" applyFill="1" applyBorder="1" applyAlignment="1" applyProtection="1">
      <alignment horizontal="left" vertical="center" wrapText="1" indent="2"/>
    </xf>
    <xf numFmtId="0" fontId="27" fillId="0" borderId="1" xfId="18" applyFont="1" applyFill="1" applyBorder="1" applyAlignment="1" applyProtection="1">
      <alignment horizontal="left" vertical="center" wrapText="1" indent="2"/>
    </xf>
    <xf numFmtId="0" fontId="12" fillId="0" borderId="1" xfId="18" applyFont="1" applyFill="1" applyBorder="1" applyAlignment="1" applyProtection="1">
      <alignment horizontal="left" vertical="center" wrapText="1" indent="1"/>
    </xf>
    <xf numFmtId="0" fontId="26" fillId="0" borderId="1" xfId="18" applyFont="1" applyFill="1" applyBorder="1" applyAlignment="1" applyProtection="1">
      <alignment horizontal="left" vertical="center" wrapText="1" indent="2"/>
    </xf>
    <xf numFmtId="0" fontId="26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 applyAlignment="1" applyProtection="1">
      <alignment vertical="center"/>
      <protection locked="0"/>
    </xf>
    <xf numFmtId="0" fontId="22" fillId="0" borderId="0" xfId="0" applyFont="1" applyFill="1"/>
    <xf numFmtId="0" fontId="22" fillId="0" borderId="0" xfId="0" applyFont="1" applyFill="1" applyAlignment="1" applyProtection="1">
      <alignment vertical="center"/>
      <protection locked="0"/>
    </xf>
    <xf numFmtId="0" fontId="12" fillId="0" borderId="1" xfId="18" applyFont="1" applyFill="1" applyBorder="1" applyAlignment="1" applyProtection="1">
      <alignment horizontal="left" vertical="center" wrapText="1" indent="2"/>
    </xf>
    <xf numFmtId="0" fontId="13" fillId="0" borderId="1" xfId="18" applyFont="1" applyFill="1" applyBorder="1" applyAlignment="1" applyProtection="1">
      <alignment horizontal="left" vertical="center" wrapText="1" indent="2"/>
    </xf>
    <xf numFmtId="0" fontId="13" fillId="0" borderId="1" xfId="17" applyFont="1" applyFill="1" applyBorder="1" applyAlignment="1" applyProtection="1">
      <alignment horizontal="left" vertical="center" wrapText="1" indent="2"/>
    </xf>
    <xf numFmtId="0" fontId="13" fillId="0" borderId="1" xfId="17" quotePrefix="1" applyFont="1" applyFill="1" applyBorder="1" applyAlignment="1" applyProtection="1">
      <alignment horizontal="left" vertical="center" wrapText="1" indent="2"/>
    </xf>
    <xf numFmtId="0" fontId="12" fillId="0" borderId="1" xfId="17" applyFont="1" applyFill="1" applyBorder="1" applyAlignment="1" applyProtection="1">
      <alignment horizontal="left" vertical="center" wrapText="1" indent="2"/>
    </xf>
    <xf numFmtId="0" fontId="28" fillId="0" borderId="0" xfId="0" applyFont="1" applyFill="1"/>
    <xf numFmtId="3" fontId="10" fillId="0" borderId="1" xfId="0" applyNumberFormat="1" applyFont="1" applyFill="1" applyBorder="1" applyAlignment="1" applyProtection="1">
      <alignment horizontal="right" vertical="center"/>
    </xf>
    <xf numFmtId="0" fontId="25" fillId="0" borderId="1" xfId="18" applyFont="1" applyFill="1" applyBorder="1" applyAlignment="1" applyProtection="1">
      <alignment horizontal="left" vertical="center" wrapText="1" indent="2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6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1" xfId="0" applyNumberFormat="1" applyFont="1" applyFill="1" applyBorder="1" applyAlignment="1" applyProtection="1">
      <alignment vertical="center"/>
    </xf>
    <xf numFmtId="0" fontId="12" fillId="0" borderId="0" xfId="0" applyFont="1" applyFill="1" applyAlignment="1">
      <alignment horizontal="center" vertical="center"/>
    </xf>
    <xf numFmtId="3" fontId="16" fillId="0" borderId="1" xfId="0" applyNumberFormat="1" applyFont="1" applyFill="1" applyBorder="1" applyAlignment="1" applyProtection="1">
      <alignment vertical="center"/>
    </xf>
    <xf numFmtId="0" fontId="15" fillId="2" borderId="1" xfId="18" applyFont="1" applyFill="1" applyBorder="1" applyAlignment="1" applyProtection="1">
      <alignment horizontal="left" vertical="center" wrapText="1" indent="1"/>
    </xf>
    <xf numFmtId="0" fontId="34" fillId="0" borderId="1" xfId="18" applyFont="1" applyFill="1" applyBorder="1" applyAlignment="1" applyProtection="1">
      <alignment horizontal="left" vertical="center" wrapText="1" indent="3"/>
    </xf>
    <xf numFmtId="0" fontId="35" fillId="0" borderId="1" xfId="17" applyFont="1" applyFill="1" applyBorder="1" applyAlignment="1" applyProtection="1">
      <alignment horizontal="left" vertical="center" wrapText="1" indent="3"/>
    </xf>
    <xf numFmtId="0" fontId="35" fillId="0" borderId="1" xfId="17" applyFont="1" applyFill="1" applyBorder="1" applyAlignment="1" applyProtection="1">
      <alignment horizontal="left" vertical="center" wrapText="1" indent="4"/>
    </xf>
    <xf numFmtId="0" fontId="24" fillId="0" borderId="1" xfId="18" applyFont="1" applyFill="1" applyBorder="1" applyAlignment="1" applyProtection="1">
      <alignment horizontal="left" vertical="center" wrapText="1"/>
    </xf>
    <xf numFmtId="0" fontId="34" fillId="0" borderId="1" xfId="18" applyFont="1" applyFill="1" applyBorder="1" applyAlignment="1" applyProtection="1">
      <alignment horizontal="left" vertical="center" wrapText="1"/>
    </xf>
    <xf numFmtId="0" fontId="25" fillId="0" borderId="1" xfId="18" applyFont="1" applyFill="1" applyBorder="1" applyAlignment="1" applyProtection="1">
      <alignment horizontal="left" vertical="center" wrapText="1"/>
    </xf>
    <xf numFmtId="0" fontId="26" fillId="0" borderId="1" xfId="18" applyFont="1" applyFill="1" applyBorder="1" applyAlignment="1" applyProtection="1">
      <alignment horizontal="left" vertical="center" wrapText="1"/>
    </xf>
    <xf numFmtId="0" fontId="12" fillId="0" borderId="1" xfId="18" applyFont="1" applyFill="1" applyBorder="1" applyAlignment="1" applyProtection="1">
      <alignment horizontal="left" vertical="center" wrapText="1"/>
    </xf>
    <xf numFmtId="0" fontId="35" fillId="0" borderId="1" xfId="18" applyFont="1" applyFill="1" applyBorder="1" applyAlignment="1" applyProtection="1">
      <alignment horizontal="left" vertical="center" wrapText="1"/>
    </xf>
    <xf numFmtId="0" fontId="6" fillId="2" borderId="1" xfId="18" applyFont="1" applyFill="1" applyBorder="1" applyAlignment="1" applyProtection="1">
      <alignment horizontal="left" vertical="center" wrapText="1"/>
      <protection locked="0"/>
    </xf>
    <xf numFmtId="0" fontId="13" fillId="0" borderId="1" xfId="18" applyFont="1" applyFill="1" applyBorder="1" applyAlignment="1" applyProtection="1">
      <alignment horizontal="left" vertical="center" wrapText="1"/>
    </xf>
    <xf numFmtId="0" fontId="13" fillId="0" borderId="1" xfId="18" quotePrefix="1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/>
    </xf>
    <xf numFmtId="0" fontId="6" fillId="0" borderId="1" xfId="18" applyFont="1" applyFill="1" applyBorder="1" applyAlignment="1" applyProtection="1">
      <alignment horizontal="left" vertical="center" wrapText="1" indent="2"/>
    </xf>
    <xf numFmtId="0" fontId="36" fillId="0" borderId="1" xfId="18" applyFont="1" applyFill="1" applyBorder="1" applyAlignment="1" applyProtection="1">
      <alignment horizontal="left" vertical="center" wrapText="1"/>
    </xf>
    <xf numFmtId="0" fontId="36" fillId="0" borderId="1" xfId="18" applyFont="1" applyFill="1" applyBorder="1" applyAlignment="1" applyProtection="1">
      <alignment horizontal="left" vertical="center" wrapText="1" indent="3"/>
    </xf>
    <xf numFmtId="0" fontId="15" fillId="0" borderId="1" xfId="18" applyFont="1" applyFill="1" applyBorder="1" applyAlignment="1" applyProtection="1">
      <alignment horizontal="left" vertical="center" wrapText="1"/>
    </xf>
    <xf numFmtId="0" fontId="15" fillId="0" borderId="1" xfId="18" applyFont="1" applyFill="1" applyBorder="1" applyAlignment="1" applyProtection="1">
      <alignment horizontal="left" vertical="center" wrapText="1" indent="2"/>
    </xf>
    <xf numFmtId="0" fontId="6" fillId="0" borderId="1" xfId="16" applyFont="1" applyFill="1" applyBorder="1" applyAlignment="1" applyProtection="1">
      <alignment horizontal="left" vertical="center" wrapText="1" indent="2"/>
    </xf>
    <xf numFmtId="0" fontId="32" fillId="0" borderId="1" xfId="18" applyFont="1" applyFill="1" applyBorder="1" applyAlignment="1" applyProtection="1">
      <alignment horizontal="left" vertical="center" wrapText="1"/>
    </xf>
    <xf numFmtId="0" fontId="32" fillId="0" borderId="1" xfId="17" applyFont="1" applyFill="1" applyBorder="1" applyAlignment="1" applyProtection="1">
      <alignment horizontal="left" vertical="center" wrapText="1" indent="3"/>
    </xf>
    <xf numFmtId="0" fontId="32" fillId="0" borderId="1" xfId="17" applyFont="1" applyFill="1" applyBorder="1" applyAlignment="1" applyProtection="1">
      <alignment horizontal="left" vertical="center" wrapText="1" indent="4"/>
    </xf>
    <xf numFmtId="0" fontId="22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3" fontId="14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3" fillId="0" borderId="1" xfId="17" applyFont="1" applyFill="1" applyBorder="1" applyAlignment="1" applyProtection="1">
      <alignment horizontal="left" vertical="center" wrapText="1"/>
    </xf>
    <xf numFmtId="0" fontId="23" fillId="0" borderId="1" xfId="17" applyFont="1" applyFill="1" applyBorder="1" applyAlignment="1" applyProtection="1">
      <alignment horizontal="left" vertical="center" wrapText="1" indent="1"/>
    </xf>
    <xf numFmtId="0" fontId="11" fillId="2" borderId="1" xfId="16" applyFont="1" applyFill="1" applyBorder="1" applyAlignment="1" applyProtection="1">
      <alignment horizontal="center" vertical="center" wrapText="1"/>
    </xf>
    <xf numFmtId="49" fontId="9" fillId="2" borderId="1" xfId="16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23" fillId="2" borderId="1" xfId="18" applyFont="1" applyFill="1" applyBorder="1" applyAlignment="1" applyProtection="1">
      <alignment horizontal="left" vertical="center" wrapText="1"/>
    </xf>
    <xf numFmtId="0" fontId="2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horizontal="right" vertical="center"/>
    </xf>
    <xf numFmtId="0" fontId="23" fillId="2" borderId="1" xfId="18" quotePrefix="1" applyFont="1" applyFill="1" applyBorder="1" applyAlignment="1" applyProtection="1">
      <alignment horizontal="left" vertical="center" wrapText="1"/>
    </xf>
    <xf numFmtId="0" fontId="23" fillId="2" borderId="1" xfId="18" quotePrefix="1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  <protection locked="0"/>
    </xf>
    <xf numFmtId="0" fontId="12" fillId="2" borderId="1" xfId="18" applyFont="1" applyFill="1" applyBorder="1" applyAlignment="1" applyProtection="1">
      <alignment horizontal="left" vertical="center" wrapText="1"/>
    </xf>
    <xf numFmtId="0" fontId="13" fillId="2" borderId="1" xfId="18" applyFont="1" applyFill="1" applyBorder="1" applyAlignment="1" applyProtection="1">
      <alignment horizontal="left" vertical="center" wrapText="1" indent="2"/>
    </xf>
    <xf numFmtId="0" fontId="13" fillId="2" borderId="1" xfId="18" applyFont="1" applyFill="1" applyBorder="1" applyAlignment="1" applyProtection="1">
      <alignment horizontal="left" vertical="center" wrapText="1"/>
    </xf>
    <xf numFmtId="0" fontId="12" fillId="2" borderId="1" xfId="18" applyFont="1" applyFill="1" applyBorder="1" applyAlignment="1" applyProtection="1">
      <alignment horizontal="left" vertical="center" wrapText="1" indent="1"/>
    </xf>
    <xf numFmtId="0" fontId="23" fillId="2" borderId="1" xfId="17" applyFont="1" applyFill="1" applyBorder="1" applyAlignment="1" applyProtection="1">
      <alignment horizontal="left" vertical="center" wrapText="1"/>
    </xf>
    <xf numFmtId="0" fontId="23" fillId="2" borderId="1" xfId="17" applyFont="1" applyFill="1" applyBorder="1" applyAlignment="1" applyProtection="1">
      <alignment horizontal="left" vertical="center" wrapText="1" indent="1"/>
    </xf>
    <xf numFmtId="0" fontId="23" fillId="2" borderId="2" xfId="18" applyFont="1" applyFill="1" applyBorder="1" applyAlignment="1" applyProtection="1">
      <alignment horizontal="left" vertical="center" wrapText="1" indent="1"/>
    </xf>
    <xf numFmtId="3" fontId="17" fillId="2" borderId="1" xfId="0" applyNumberFormat="1" applyFont="1" applyFill="1" applyBorder="1" applyAlignment="1">
      <alignment horizontal="right" vertical="center"/>
    </xf>
    <xf numFmtId="0" fontId="23" fillId="2" borderId="2" xfId="17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>
      <alignment vertical="center"/>
    </xf>
    <xf numFmtId="0" fontId="13" fillId="2" borderId="1" xfId="18" applyFont="1" applyFill="1" applyBorder="1" applyAlignment="1" applyProtection="1">
      <alignment horizontal="left" vertical="center" wrapText="1"/>
      <protection locked="0"/>
    </xf>
    <xf numFmtId="0" fontId="13" fillId="2" borderId="1" xfId="18" applyFont="1" applyFill="1" applyBorder="1" applyAlignment="1" applyProtection="1">
      <alignment horizontal="left" vertical="center" wrapText="1" indent="1"/>
    </xf>
    <xf numFmtId="3" fontId="14" fillId="2" borderId="1" xfId="0" applyNumberFormat="1" applyFont="1" applyFill="1" applyBorder="1" applyAlignment="1" applyProtection="1">
      <alignment vertical="center"/>
    </xf>
    <xf numFmtId="3" fontId="3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 applyProtection="1">
      <alignment horizontal="left" vertical="center" wrapText="1"/>
      <protection locked="0"/>
    </xf>
  </cellXfs>
  <cellStyles count="20">
    <cellStyle name="_PERSONAL" xfId="1"/>
    <cellStyle name="_PERSONAL_1" xfId="2"/>
    <cellStyle name="_PERSONAL_1_dialKartaDziałkiczI (2)" xfId="3"/>
    <cellStyle name="_PERSONAL_1_dialTabelaIDSP (2)" xfId="4"/>
    <cellStyle name="_PERSONAL_1_dialTabelaIIAIWO (2)" xfId="5"/>
    <cellStyle name="_PERSONAL_1_EDUKACJA" xfId="6"/>
    <cellStyle name="_PERSONAL_1_Tabela wskaźników" xfId="7"/>
    <cellStyle name="_PERSONAL_1_Zeszyt3" xfId="8"/>
    <cellStyle name="Comma [0]_laroux" xfId="9"/>
    <cellStyle name="Comma_laroux" xfId="10"/>
    <cellStyle name="Currency [0]_laroux" xfId="11"/>
    <cellStyle name="Currency_laroux" xfId="12"/>
    <cellStyle name="Dziesiętny 2" xfId="13"/>
    <cellStyle name="Normal_laroux" xfId="14"/>
    <cellStyle name="normální_laroux" xfId="15"/>
    <cellStyle name="Normalny" xfId="0" builtinId="0"/>
    <cellStyle name="Normalny_03PlFin_0403" xfId="16"/>
    <cellStyle name="Normalny_WfMgkr1" xfId="17"/>
    <cellStyle name="Normalny_Wzór z 09.10.2001" xfId="18"/>
    <cellStyle name="Styl 1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17P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arzyna.sadowska/Ustawienia%20lokalne/Temporary%20Internet%20Files/OLK78/Baza%20Danych%201999/Plany%20Finansowe/Ok/17P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1\d\Baza%20Danych%201999\Plany%20Finansowe\Ok\01p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17PW"/>
      <sheetName val="01pw"/>
      <sheetName val="Zarz. Min. Zdr."/>
      <sheetName val="Zarz. Min. Zdr. kontraktowanie"/>
      <sheetName val="Propozycje zmian"/>
      <sheetName val="Zakontraktowanie"/>
      <sheetName val="Porozumienie Zielonogórskie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"/>
      <sheetName val="01pw"/>
      <sheetName val="01pw.xls"/>
    </sheetNames>
    <definedNames>
      <definedName name="PETLA"/>
    </defined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3"/>
  <sheetViews>
    <sheetView showGridLines="0" tabSelected="1" view="pageBreakPreview" zoomScale="55" zoomScaleNormal="55" zoomScaleSheetLayoutView="55" workbookViewId="0">
      <pane xSplit="2" ySplit="5" topLeftCell="C6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0.42578125" style="11" customWidth="1"/>
    <col min="2" max="2" width="125.85546875" style="11" customWidth="1"/>
    <col min="3" max="3" width="26.85546875" style="3" customWidth="1"/>
    <col min="4" max="4" width="9.140625" style="3" customWidth="1"/>
    <col min="5" max="16384" width="9.140625" style="3"/>
  </cols>
  <sheetData>
    <row r="1" spans="1:3" s="27" customFormat="1" ht="58.5" customHeight="1" x14ac:dyDescent="0.35">
      <c r="A1" s="89" t="s">
        <v>196</v>
      </c>
      <c r="B1" s="89"/>
      <c r="C1" s="89"/>
    </row>
    <row r="2" spans="1:3" s="20" customFormat="1" ht="35.25" customHeight="1" x14ac:dyDescent="0.3">
      <c r="A2" s="88" t="s">
        <v>165</v>
      </c>
      <c r="B2" s="88"/>
    </row>
    <row r="3" spans="1:3" s="6" customFormat="1" ht="36" customHeight="1" x14ac:dyDescent="0.25">
      <c r="A3" s="4"/>
      <c r="B3" s="5"/>
      <c r="C3" s="33" t="s">
        <v>138</v>
      </c>
    </row>
    <row r="4" spans="1:3" s="62" customFormat="1" ht="65.099999999999994" customHeight="1" x14ac:dyDescent="0.2">
      <c r="A4" s="65" t="s">
        <v>115</v>
      </c>
      <c r="B4" s="65" t="s">
        <v>52</v>
      </c>
      <c r="C4" s="87" t="s">
        <v>201</v>
      </c>
    </row>
    <row r="5" spans="1:3" ht="19.5" customHeight="1" x14ac:dyDescent="0.2">
      <c r="A5" s="66">
        <v>1</v>
      </c>
      <c r="B5" s="67">
        <v>2</v>
      </c>
      <c r="C5" s="67">
        <v>4</v>
      </c>
    </row>
    <row r="6" spans="1:3" s="10" customFormat="1" ht="63.75" customHeight="1" x14ac:dyDescent="0.4">
      <c r="A6" s="68">
        <v>1</v>
      </c>
      <c r="B6" s="69" t="s">
        <v>172</v>
      </c>
      <c r="C6" s="70">
        <f>C7+C8</f>
        <v>79137176</v>
      </c>
    </row>
    <row r="7" spans="1:3" ht="30" customHeight="1" x14ac:dyDescent="0.2">
      <c r="A7" s="46" t="s">
        <v>75</v>
      </c>
      <c r="B7" s="23" t="s">
        <v>76</v>
      </c>
      <c r="C7" s="7">
        <v>75773210</v>
      </c>
    </row>
    <row r="8" spans="1:3" ht="30" customHeight="1" x14ac:dyDescent="0.2">
      <c r="A8" s="46" t="s">
        <v>77</v>
      </c>
      <c r="B8" s="23" t="s">
        <v>78</v>
      </c>
      <c r="C8" s="7">
        <v>3363966</v>
      </c>
    </row>
    <row r="9" spans="1:3" s="10" customFormat="1" ht="38.25" customHeight="1" x14ac:dyDescent="0.4">
      <c r="A9" s="68">
        <v>2</v>
      </c>
      <c r="B9" s="69" t="s">
        <v>173</v>
      </c>
      <c r="C9" s="70">
        <f>C10+C11</f>
        <v>0</v>
      </c>
    </row>
    <row r="10" spans="1:3" ht="30" customHeight="1" x14ac:dyDescent="0.2">
      <c r="A10" s="46" t="s">
        <v>79</v>
      </c>
      <c r="B10" s="23" t="s">
        <v>80</v>
      </c>
      <c r="C10" s="7">
        <v>0</v>
      </c>
    </row>
    <row r="11" spans="1:3" ht="30" customHeight="1" x14ac:dyDescent="0.2">
      <c r="A11" s="46" t="s">
        <v>81</v>
      </c>
      <c r="B11" s="23" t="s">
        <v>82</v>
      </c>
      <c r="C11" s="7">
        <v>0</v>
      </c>
    </row>
    <row r="12" spans="1:3" s="10" customFormat="1" ht="39.75" customHeight="1" x14ac:dyDescent="0.4">
      <c r="A12" s="68">
        <v>3</v>
      </c>
      <c r="B12" s="69" t="s">
        <v>174</v>
      </c>
      <c r="C12" s="70">
        <f>C13+C14</f>
        <v>150000</v>
      </c>
    </row>
    <row r="13" spans="1:3" ht="30" customHeight="1" x14ac:dyDescent="0.2">
      <c r="A13" s="46" t="s">
        <v>83</v>
      </c>
      <c r="B13" s="23" t="s">
        <v>76</v>
      </c>
      <c r="C13" s="7">
        <v>150000</v>
      </c>
    </row>
    <row r="14" spans="1:3" ht="30" customHeight="1" x14ac:dyDescent="0.2">
      <c r="A14" s="46" t="s">
        <v>84</v>
      </c>
      <c r="B14" s="23" t="s">
        <v>78</v>
      </c>
      <c r="C14" s="7">
        <v>0</v>
      </c>
    </row>
    <row r="15" spans="1:3" s="10" customFormat="1" ht="39" customHeight="1" x14ac:dyDescent="0.4">
      <c r="A15" s="68">
        <v>4</v>
      </c>
      <c r="B15" s="69" t="s">
        <v>175</v>
      </c>
      <c r="C15" s="70">
        <f>C16+C17</f>
        <v>154550</v>
      </c>
    </row>
    <row r="16" spans="1:3" ht="30" customHeight="1" x14ac:dyDescent="0.2">
      <c r="A16" s="47" t="s">
        <v>85</v>
      </c>
      <c r="B16" s="23" t="s">
        <v>86</v>
      </c>
      <c r="C16" s="7">
        <v>151546</v>
      </c>
    </row>
    <row r="17" spans="1:3" ht="30" customHeight="1" x14ac:dyDescent="0.2">
      <c r="A17" s="47" t="s">
        <v>87</v>
      </c>
      <c r="B17" s="23" t="s">
        <v>88</v>
      </c>
      <c r="C17" s="7">
        <v>3004</v>
      </c>
    </row>
    <row r="18" spans="1:3" s="10" customFormat="1" ht="39" customHeight="1" x14ac:dyDescent="0.4">
      <c r="A18" s="68">
        <v>5</v>
      </c>
      <c r="B18" s="69" t="s">
        <v>169</v>
      </c>
      <c r="C18" s="70">
        <v>26148</v>
      </c>
    </row>
    <row r="19" spans="1:3" s="10" customFormat="1" ht="63.75" customHeight="1" x14ac:dyDescent="0.4">
      <c r="A19" s="71" t="s">
        <v>127</v>
      </c>
      <c r="B19" s="72" t="s">
        <v>168</v>
      </c>
      <c r="C19" s="70">
        <f>(C6-C9+C12-C15-C18)+C20+C21+C22+C23</f>
        <v>82646579</v>
      </c>
    </row>
    <row r="20" spans="1:3" ht="31.5" customHeight="1" x14ac:dyDescent="0.2">
      <c r="A20" s="46" t="s">
        <v>89</v>
      </c>
      <c r="B20" s="24" t="s">
        <v>90</v>
      </c>
      <c r="C20" s="7">
        <v>241860</v>
      </c>
    </row>
    <row r="21" spans="1:3" ht="31.5" customHeight="1" x14ac:dyDescent="0.2">
      <c r="A21" s="46" t="s">
        <v>91</v>
      </c>
      <c r="B21" s="24" t="s">
        <v>92</v>
      </c>
      <c r="C21" s="7">
        <v>0</v>
      </c>
    </row>
    <row r="22" spans="1:3" ht="50.25" customHeight="1" x14ac:dyDescent="0.2">
      <c r="A22" s="46" t="s">
        <v>93</v>
      </c>
      <c r="B22" s="24" t="s">
        <v>194</v>
      </c>
      <c r="C22" s="7">
        <v>1412558</v>
      </c>
    </row>
    <row r="23" spans="1:3" ht="31.5" customHeight="1" x14ac:dyDescent="0.2">
      <c r="A23" s="46" t="s">
        <v>94</v>
      </c>
      <c r="B23" s="25" t="s">
        <v>95</v>
      </c>
      <c r="C23" s="7">
        <v>1885683</v>
      </c>
    </row>
    <row r="24" spans="1:3" s="10" customFormat="1" ht="36" customHeight="1" x14ac:dyDescent="0.4">
      <c r="A24" s="71" t="s">
        <v>128</v>
      </c>
      <c r="B24" s="72" t="s">
        <v>189</v>
      </c>
      <c r="C24" s="70">
        <f>C25+C26+C55+C56+C57</f>
        <v>81903009</v>
      </c>
    </row>
    <row r="25" spans="1:3" s="10" customFormat="1" ht="36" customHeight="1" x14ac:dyDescent="0.4">
      <c r="A25" s="71" t="s">
        <v>96</v>
      </c>
      <c r="B25" s="72" t="s">
        <v>97</v>
      </c>
      <c r="C25" s="70">
        <v>791372</v>
      </c>
    </row>
    <row r="26" spans="1:3" s="10" customFormat="1" ht="36" customHeight="1" x14ac:dyDescent="0.4">
      <c r="A26" s="71" t="s">
        <v>0</v>
      </c>
      <c r="B26" s="72" t="s">
        <v>195</v>
      </c>
      <c r="C26" s="73">
        <f>C27+C28+C29+C34+C35+C36+C37+C38+C39+C40+C41+C42+C43+C44+C48+C49+C51+C52+C53+C54</f>
        <v>78582654</v>
      </c>
    </row>
    <row r="27" spans="1:3" ht="30" customHeight="1" x14ac:dyDescent="0.2">
      <c r="A27" s="48" t="s">
        <v>1</v>
      </c>
      <c r="B27" s="49" t="s">
        <v>116</v>
      </c>
      <c r="C27" s="7">
        <f>CENTRALA!C7+'Razem OW'!C7</f>
        <v>10545505</v>
      </c>
    </row>
    <row r="28" spans="1:3" ht="30" customHeight="1" x14ac:dyDescent="0.2">
      <c r="A28" s="48" t="s">
        <v>2</v>
      </c>
      <c r="B28" s="49" t="s">
        <v>117</v>
      </c>
      <c r="C28" s="7">
        <f>CENTRALA!C8+'Razem OW'!C8</f>
        <v>4487150</v>
      </c>
    </row>
    <row r="29" spans="1:3" ht="30" customHeight="1" x14ac:dyDescent="0.2">
      <c r="A29" s="48" t="s">
        <v>3</v>
      </c>
      <c r="B29" s="49" t="s">
        <v>114</v>
      </c>
      <c r="C29" s="7">
        <f>CENTRALA!C9+'Razem OW'!C9</f>
        <v>40081827</v>
      </c>
    </row>
    <row r="30" spans="1:3" ht="30" customHeight="1" x14ac:dyDescent="0.2">
      <c r="A30" s="50" t="s">
        <v>54</v>
      </c>
      <c r="B30" s="51" t="s">
        <v>139</v>
      </c>
      <c r="C30" s="7">
        <f>CENTRALA!C10+'Razem OW'!C10</f>
        <v>3598038</v>
      </c>
    </row>
    <row r="31" spans="1:3" ht="30" customHeight="1" x14ac:dyDescent="0.2">
      <c r="A31" s="50" t="s">
        <v>140</v>
      </c>
      <c r="B31" s="51" t="s">
        <v>143</v>
      </c>
      <c r="C31" s="7">
        <f>CENTRALA!C11+'Razem OW'!C11</f>
        <v>3274983</v>
      </c>
    </row>
    <row r="32" spans="1:3" ht="30" customHeight="1" x14ac:dyDescent="0.2">
      <c r="A32" s="50" t="s">
        <v>141</v>
      </c>
      <c r="B32" s="51" t="s">
        <v>144</v>
      </c>
      <c r="C32" s="7">
        <f>CENTRALA!C12+'Razem OW'!C12</f>
        <v>1447100</v>
      </c>
    </row>
    <row r="33" spans="1:3" ht="30" customHeight="1" x14ac:dyDescent="0.2">
      <c r="A33" s="50" t="s">
        <v>142</v>
      </c>
      <c r="B33" s="51" t="s">
        <v>145</v>
      </c>
      <c r="C33" s="7">
        <f>CENTRALA!C13+'Razem OW'!C13</f>
        <v>683143</v>
      </c>
    </row>
    <row r="34" spans="1:3" ht="30" customHeight="1" x14ac:dyDescent="0.2">
      <c r="A34" s="48" t="s">
        <v>4</v>
      </c>
      <c r="B34" s="49" t="s">
        <v>122</v>
      </c>
      <c r="C34" s="7">
        <f>CENTRALA!C14+'Razem OW'!C14</f>
        <v>2849649</v>
      </c>
    </row>
    <row r="35" spans="1:3" ht="30" customHeight="1" x14ac:dyDescent="0.2">
      <c r="A35" s="48" t="s">
        <v>5</v>
      </c>
      <c r="B35" s="49" t="s">
        <v>118</v>
      </c>
      <c r="C35" s="7">
        <f>CENTRALA!C15+'Razem OW'!C15</f>
        <v>2431900</v>
      </c>
    </row>
    <row r="36" spans="1:3" ht="30" customHeight="1" x14ac:dyDescent="0.2">
      <c r="A36" s="48" t="s">
        <v>6</v>
      </c>
      <c r="B36" s="49" t="s">
        <v>124</v>
      </c>
      <c r="C36" s="7">
        <f>CENTRALA!C16+'Razem OW'!C16</f>
        <v>1569735</v>
      </c>
    </row>
    <row r="37" spans="1:3" ht="30" customHeight="1" x14ac:dyDescent="0.2">
      <c r="A37" s="48" t="s">
        <v>7</v>
      </c>
      <c r="B37" s="49" t="s">
        <v>123</v>
      </c>
      <c r="C37" s="7">
        <f>CENTRALA!C17+'Razem OW'!C17</f>
        <v>712183</v>
      </c>
    </row>
    <row r="38" spans="1:3" ht="30" customHeight="1" x14ac:dyDescent="0.2">
      <c r="A38" s="48" t="s">
        <v>8</v>
      </c>
      <c r="B38" s="49" t="s">
        <v>119</v>
      </c>
      <c r="C38" s="7">
        <f>CENTRALA!C18+'Razem OW'!C18</f>
        <v>1901028</v>
      </c>
    </row>
    <row r="39" spans="1:3" ht="30" customHeight="1" x14ac:dyDescent="0.2">
      <c r="A39" s="48" t="s">
        <v>9</v>
      </c>
      <c r="B39" s="49" t="s">
        <v>120</v>
      </c>
      <c r="C39" s="7">
        <f>CENTRALA!C19+'Razem OW'!C19</f>
        <v>684894</v>
      </c>
    </row>
    <row r="40" spans="1:3" ht="30" customHeight="1" x14ac:dyDescent="0.2">
      <c r="A40" s="48" t="s">
        <v>10</v>
      </c>
      <c r="B40" s="49" t="s">
        <v>125</v>
      </c>
      <c r="C40" s="7">
        <f>CENTRALA!C20+'Razem OW'!C20</f>
        <v>49909</v>
      </c>
    </row>
    <row r="41" spans="1:3" ht="40.5" x14ac:dyDescent="0.2">
      <c r="A41" s="48" t="s">
        <v>11</v>
      </c>
      <c r="B41" s="49" t="s">
        <v>121</v>
      </c>
      <c r="C41" s="7">
        <f>CENTRALA!C21+'Razem OW'!C21</f>
        <v>204288</v>
      </c>
    </row>
    <row r="42" spans="1:3" ht="30" customHeight="1" x14ac:dyDescent="0.2">
      <c r="A42" s="48" t="s">
        <v>12</v>
      </c>
      <c r="B42" s="49" t="s">
        <v>162</v>
      </c>
      <c r="C42" s="7">
        <f>CENTRALA!C22+'Razem OW'!C22</f>
        <v>2052132</v>
      </c>
    </row>
    <row r="43" spans="1:3" ht="40.5" x14ac:dyDescent="0.2">
      <c r="A43" s="48" t="s">
        <v>13</v>
      </c>
      <c r="B43" s="49" t="s">
        <v>146</v>
      </c>
      <c r="C43" s="7">
        <f>CENTRALA!C23+'Razem OW'!C23</f>
        <v>1077272</v>
      </c>
    </row>
    <row r="44" spans="1:3" ht="30" customHeight="1" x14ac:dyDescent="0.2">
      <c r="A44" s="52" t="s">
        <v>14</v>
      </c>
      <c r="B44" s="53" t="s">
        <v>176</v>
      </c>
      <c r="C44" s="7">
        <f>CENTRALA!C24+'Razem OW'!C24</f>
        <v>8177586</v>
      </c>
    </row>
    <row r="45" spans="1:3" ht="41.25" customHeight="1" x14ac:dyDescent="0.2">
      <c r="A45" s="50" t="s">
        <v>126</v>
      </c>
      <c r="B45" s="51" t="s">
        <v>148</v>
      </c>
      <c r="C45" s="7">
        <f>CENTRALA!C25+'Razem OW'!C25</f>
        <v>8144075</v>
      </c>
    </row>
    <row r="46" spans="1:3" ht="30" customHeight="1" x14ac:dyDescent="0.2">
      <c r="A46" s="50" t="s">
        <v>147</v>
      </c>
      <c r="B46" s="51" t="s">
        <v>150</v>
      </c>
      <c r="C46" s="7">
        <f>CENTRALA!C26+'Razem OW'!C26</f>
        <v>20622</v>
      </c>
    </row>
    <row r="47" spans="1:3" ht="41.25" customHeight="1" x14ac:dyDescent="0.2">
      <c r="A47" s="50" t="s">
        <v>151</v>
      </c>
      <c r="B47" s="51" t="s">
        <v>149</v>
      </c>
      <c r="C47" s="7">
        <f>CENTRALA!C27+'Razem OW'!C27</f>
        <v>12889</v>
      </c>
    </row>
    <row r="48" spans="1:3" ht="31.5" customHeight="1" x14ac:dyDescent="0.2">
      <c r="A48" s="43" t="s">
        <v>15</v>
      </c>
      <c r="B48" s="54" t="s">
        <v>110</v>
      </c>
      <c r="C48" s="7">
        <f>CENTRALA!C28+'Razem OW'!C28</f>
        <v>668390</v>
      </c>
    </row>
    <row r="49" spans="1:3" ht="31.5" customHeight="1" x14ac:dyDescent="0.2">
      <c r="A49" s="43" t="s">
        <v>107</v>
      </c>
      <c r="B49" s="23" t="s">
        <v>152</v>
      </c>
      <c r="C49" s="7">
        <f>CENTRALA!C29+'Razem OW'!C29</f>
        <v>315824</v>
      </c>
    </row>
    <row r="50" spans="1:3" ht="30" customHeight="1" x14ac:dyDescent="0.2">
      <c r="A50" s="50" t="s">
        <v>153</v>
      </c>
      <c r="B50" s="51" t="s">
        <v>164</v>
      </c>
      <c r="C50" s="7">
        <f>CENTRALA!C30+'Razem OW'!C30</f>
        <v>33649</v>
      </c>
    </row>
    <row r="51" spans="1:3" ht="30" customHeight="1" x14ac:dyDescent="0.2">
      <c r="A51" s="43" t="s">
        <v>108</v>
      </c>
      <c r="B51" s="23" t="s">
        <v>111</v>
      </c>
      <c r="C51" s="7">
        <f>CENTRALA!C31+'Razem OW'!C31</f>
        <v>0</v>
      </c>
    </row>
    <row r="52" spans="1:3" ht="30" customHeight="1" x14ac:dyDescent="0.2">
      <c r="A52" s="43" t="s">
        <v>109</v>
      </c>
      <c r="B52" s="23" t="s">
        <v>163</v>
      </c>
      <c r="C52" s="7">
        <f>CENTRALA!C32+'Razem OW'!C32</f>
        <v>345506</v>
      </c>
    </row>
    <row r="53" spans="1:3" ht="40.5" x14ac:dyDescent="0.2">
      <c r="A53" s="43" t="s">
        <v>177</v>
      </c>
      <c r="B53" s="23" t="s">
        <v>178</v>
      </c>
      <c r="C53" s="7">
        <f>CENTRALA!C33+'Razem OW'!C33</f>
        <v>404999</v>
      </c>
    </row>
    <row r="54" spans="1:3" ht="30" customHeight="1" x14ac:dyDescent="0.2">
      <c r="A54" s="43" t="s">
        <v>185</v>
      </c>
      <c r="B54" s="23" t="s">
        <v>186</v>
      </c>
      <c r="C54" s="7">
        <f>CENTRALA!C34+'Razem OW'!C34</f>
        <v>22877</v>
      </c>
    </row>
    <row r="55" spans="1:3" s="10" customFormat="1" ht="30.75" customHeight="1" x14ac:dyDescent="0.4">
      <c r="A55" s="74" t="s">
        <v>56</v>
      </c>
      <c r="B55" s="75" t="s">
        <v>98</v>
      </c>
      <c r="C55" s="70">
        <f>CENTRALA!C35+'Razem OW'!C35</f>
        <v>0</v>
      </c>
    </row>
    <row r="56" spans="1:3" s="10" customFormat="1" ht="30.75" customHeight="1" x14ac:dyDescent="0.4">
      <c r="A56" s="76" t="s">
        <v>55</v>
      </c>
      <c r="B56" s="75" t="s">
        <v>58</v>
      </c>
      <c r="C56" s="70">
        <f>CENTRALA!C36+'Razem OW'!C36</f>
        <v>1885683</v>
      </c>
    </row>
    <row r="57" spans="1:3" s="10" customFormat="1" ht="60.75" x14ac:dyDescent="0.4">
      <c r="A57" s="76" t="s">
        <v>187</v>
      </c>
      <c r="B57" s="75" t="s">
        <v>188</v>
      </c>
      <c r="C57" s="70">
        <f>CENTRALA!C37+'Razem OW'!C37</f>
        <v>643300</v>
      </c>
    </row>
    <row r="58" spans="1:3" s="10" customFormat="1" ht="45.75" customHeight="1" x14ac:dyDescent="0.4">
      <c r="A58" s="76" t="s">
        <v>154</v>
      </c>
      <c r="B58" s="75" t="s">
        <v>155</v>
      </c>
      <c r="C58" s="70">
        <f>CENTRALA!C38+'Razem OW'!C38</f>
        <v>12169361</v>
      </c>
    </row>
    <row r="59" spans="1:3" s="10" customFormat="1" ht="33" customHeight="1" x14ac:dyDescent="0.4">
      <c r="A59" s="68" t="s">
        <v>129</v>
      </c>
      <c r="B59" s="69" t="s">
        <v>191</v>
      </c>
      <c r="C59" s="70">
        <f>C19-C24</f>
        <v>743570</v>
      </c>
    </row>
    <row r="60" spans="1:3" s="10" customFormat="1" ht="33" customHeight="1" x14ac:dyDescent="0.4">
      <c r="A60" s="68" t="s">
        <v>130</v>
      </c>
      <c r="B60" s="69" t="s">
        <v>179</v>
      </c>
      <c r="C60" s="70">
        <f>C61+C62+C63+C71+C73+C78+C79+C80</f>
        <v>785843</v>
      </c>
    </row>
    <row r="61" spans="1:3" ht="30" customHeight="1" x14ac:dyDescent="0.2">
      <c r="A61" s="43" t="s">
        <v>16</v>
      </c>
      <c r="B61" s="22" t="s">
        <v>17</v>
      </c>
      <c r="C61" s="7">
        <f>CENTRALA!C40+'Razem OW'!C40</f>
        <v>25347</v>
      </c>
    </row>
    <row r="62" spans="1:3" ht="30" customHeight="1" x14ac:dyDescent="0.2">
      <c r="A62" s="43" t="s">
        <v>18</v>
      </c>
      <c r="B62" s="22" t="s">
        <v>19</v>
      </c>
      <c r="C62" s="7">
        <f>CENTRALA!C41+'Razem OW'!C41</f>
        <v>193922</v>
      </c>
    </row>
    <row r="63" spans="1:3" ht="30" customHeight="1" x14ac:dyDescent="0.2">
      <c r="A63" s="43" t="s">
        <v>20</v>
      </c>
      <c r="B63" s="26" t="s">
        <v>180</v>
      </c>
      <c r="C63" s="7">
        <f>C64+C66+C67+C68+C69+C70</f>
        <v>5009</v>
      </c>
    </row>
    <row r="64" spans="1:3" s="8" customFormat="1" ht="30" customHeight="1" x14ac:dyDescent="0.2">
      <c r="A64" s="55" t="s">
        <v>37</v>
      </c>
      <c r="B64" s="56" t="s">
        <v>30</v>
      </c>
      <c r="C64" s="7">
        <f>CENTRALA!C43+'Razem OW'!C43</f>
        <v>687</v>
      </c>
    </row>
    <row r="65" spans="1:3" s="8" customFormat="1" ht="30" customHeight="1" x14ac:dyDescent="0.2">
      <c r="A65" s="55" t="s">
        <v>38</v>
      </c>
      <c r="B65" s="57" t="s">
        <v>31</v>
      </c>
      <c r="C65" s="7">
        <f>CENTRALA!C44+'Razem OW'!C44</f>
        <v>684</v>
      </c>
    </row>
    <row r="66" spans="1:3" s="8" customFormat="1" ht="30" customHeight="1" x14ac:dyDescent="0.2">
      <c r="A66" s="55" t="s">
        <v>39</v>
      </c>
      <c r="B66" s="56" t="s">
        <v>32</v>
      </c>
      <c r="C66" s="7">
        <f>CENTRALA!C45+'Razem OW'!C45</f>
        <v>679</v>
      </c>
    </row>
    <row r="67" spans="1:3" s="8" customFormat="1" ht="30" customHeight="1" x14ac:dyDescent="0.2">
      <c r="A67" s="55" t="s">
        <v>40</v>
      </c>
      <c r="B67" s="56" t="s">
        <v>33</v>
      </c>
      <c r="C67" s="7">
        <f>CENTRALA!C46+'Razem OW'!C46</f>
        <v>19</v>
      </c>
    </row>
    <row r="68" spans="1:3" s="8" customFormat="1" ht="30" customHeight="1" x14ac:dyDescent="0.2">
      <c r="A68" s="55" t="s">
        <v>41</v>
      </c>
      <c r="B68" s="56" t="s">
        <v>34</v>
      </c>
      <c r="C68" s="7">
        <f>CENTRALA!C47+'Razem OW'!C47</f>
        <v>0</v>
      </c>
    </row>
    <row r="69" spans="1:3" s="8" customFormat="1" ht="30" customHeight="1" x14ac:dyDescent="0.2">
      <c r="A69" s="55" t="s">
        <v>42</v>
      </c>
      <c r="B69" s="56" t="s">
        <v>35</v>
      </c>
      <c r="C69" s="7">
        <f>CENTRALA!C48+'Razem OW'!C48</f>
        <v>2980</v>
      </c>
    </row>
    <row r="70" spans="1:3" s="9" customFormat="1" ht="30" customHeight="1" x14ac:dyDescent="0.25">
      <c r="A70" s="55" t="s">
        <v>43</v>
      </c>
      <c r="B70" s="56" t="s">
        <v>36</v>
      </c>
      <c r="C70" s="7">
        <f>CENTRALA!C49+'Razem OW'!C49</f>
        <v>644</v>
      </c>
    </row>
    <row r="71" spans="1:3" ht="30" customHeight="1" x14ac:dyDescent="0.2">
      <c r="A71" s="43" t="s">
        <v>21</v>
      </c>
      <c r="B71" s="22" t="s">
        <v>156</v>
      </c>
      <c r="C71" s="7">
        <f>CENTRALA!C50+'Razem OW'!C50</f>
        <v>358573</v>
      </c>
    </row>
    <row r="72" spans="1:3" ht="30" customHeight="1" x14ac:dyDescent="0.2">
      <c r="A72" s="55" t="s">
        <v>157</v>
      </c>
      <c r="B72" s="56" t="s">
        <v>158</v>
      </c>
      <c r="C72" s="7">
        <f>CENTRALA!C51+'Razem OW'!C51</f>
        <v>1432</v>
      </c>
    </row>
    <row r="73" spans="1:3" ht="30" customHeight="1" x14ac:dyDescent="0.2">
      <c r="A73" s="43" t="s">
        <v>22</v>
      </c>
      <c r="B73" s="26" t="s">
        <v>181</v>
      </c>
      <c r="C73" s="7">
        <f>SUM(C74:C77)</f>
        <v>81158</v>
      </c>
    </row>
    <row r="74" spans="1:3" s="8" customFormat="1" ht="30" customHeight="1" x14ac:dyDescent="0.2">
      <c r="A74" s="55" t="s">
        <v>48</v>
      </c>
      <c r="B74" s="56" t="s">
        <v>44</v>
      </c>
      <c r="C74" s="7">
        <f>CENTRALA!C53+'Razem OW'!C53</f>
        <v>61394</v>
      </c>
    </row>
    <row r="75" spans="1:3" s="8" customFormat="1" ht="30" customHeight="1" x14ac:dyDescent="0.2">
      <c r="A75" s="55" t="s">
        <v>49</v>
      </c>
      <c r="B75" s="56" t="s">
        <v>45</v>
      </c>
      <c r="C75" s="7">
        <f>CENTRALA!C54+'Razem OW'!C54</f>
        <v>8605</v>
      </c>
    </row>
    <row r="76" spans="1:3" s="8" customFormat="1" ht="30" customHeight="1" x14ac:dyDescent="0.2">
      <c r="A76" s="55" t="s">
        <v>50</v>
      </c>
      <c r="B76" s="56" t="s">
        <v>46</v>
      </c>
      <c r="C76" s="7">
        <f>CENTRALA!C55+'Razem OW'!C55</f>
        <v>0</v>
      </c>
    </row>
    <row r="77" spans="1:3" s="8" customFormat="1" ht="30" customHeight="1" x14ac:dyDescent="0.2">
      <c r="A77" s="55" t="s">
        <v>51</v>
      </c>
      <c r="B77" s="56" t="s">
        <v>47</v>
      </c>
      <c r="C77" s="7">
        <f>CENTRALA!C56+'Razem OW'!C56</f>
        <v>11159</v>
      </c>
    </row>
    <row r="78" spans="1:3" ht="30.75" customHeight="1" x14ac:dyDescent="0.2">
      <c r="A78" s="43" t="s">
        <v>23</v>
      </c>
      <c r="B78" s="22" t="s">
        <v>24</v>
      </c>
      <c r="C78" s="7">
        <f>CENTRALA!C57+'Razem OW'!C57</f>
        <v>50</v>
      </c>
    </row>
    <row r="79" spans="1:3" ht="30.75" customHeight="1" x14ac:dyDescent="0.2">
      <c r="A79" s="43" t="s">
        <v>25</v>
      </c>
      <c r="B79" s="22" t="s">
        <v>159</v>
      </c>
      <c r="C79" s="7">
        <f>CENTRALA!C58+'Razem OW'!C58</f>
        <v>114861</v>
      </c>
    </row>
    <row r="80" spans="1:3" ht="30.75" customHeight="1" x14ac:dyDescent="0.2">
      <c r="A80" s="43" t="s">
        <v>26</v>
      </c>
      <c r="B80" s="22" t="s">
        <v>27</v>
      </c>
      <c r="C80" s="7">
        <f>CENTRALA!C59+'Razem OW'!C59</f>
        <v>6923</v>
      </c>
    </row>
    <row r="81" spans="1:3" s="10" customFormat="1" ht="33" customHeight="1" x14ac:dyDescent="0.4">
      <c r="A81" s="78" t="s">
        <v>131</v>
      </c>
      <c r="B81" s="79" t="s">
        <v>161</v>
      </c>
      <c r="C81" s="70">
        <v>327598</v>
      </c>
    </row>
    <row r="82" spans="1:3" s="10" customFormat="1" ht="33" customHeight="1" x14ac:dyDescent="0.4">
      <c r="A82" s="78" t="s">
        <v>132</v>
      </c>
      <c r="B82" s="79" t="s">
        <v>170</v>
      </c>
      <c r="C82" s="70">
        <f>C83+C84+C85+C86</f>
        <v>256924</v>
      </c>
    </row>
    <row r="83" spans="1:3" ht="47.25" customHeight="1" x14ac:dyDescent="0.2">
      <c r="A83" s="46" t="s">
        <v>99</v>
      </c>
      <c r="B83" s="23" t="s">
        <v>112</v>
      </c>
      <c r="C83" s="7">
        <f>CENTRALA!C61+'Razem OW'!C61</f>
        <v>1282</v>
      </c>
    </row>
    <row r="84" spans="1:3" ht="33.75" customHeight="1" x14ac:dyDescent="0.2">
      <c r="A84" s="46" t="s">
        <v>28</v>
      </c>
      <c r="B84" s="23" t="s">
        <v>53</v>
      </c>
      <c r="C84" s="7">
        <f>CENTRALA!C62+'Razem OW'!C62</f>
        <v>192338</v>
      </c>
    </row>
    <row r="85" spans="1:3" ht="30" customHeight="1" x14ac:dyDescent="0.2">
      <c r="A85" s="46" t="s">
        <v>29</v>
      </c>
      <c r="B85" s="23" t="s">
        <v>101</v>
      </c>
      <c r="C85" s="7">
        <f>CENTRALA!C63+'Razem OW'!C63</f>
        <v>21335</v>
      </c>
    </row>
    <row r="86" spans="1:3" ht="30" customHeight="1" x14ac:dyDescent="0.2">
      <c r="A86" s="46" t="s">
        <v>100</v>
      </c>
      <c r="B86" s="24" t="s">
        <v>102</v>
      </c>
      <c r="C86" s="7">
        <f>CENTRALA!C64+'Razem OW'!C64</f>
        <v>41969</v>
      </c>
    </row>
    <row r="87" spans="1:3" s="10" customFormat="1" ht="33" customHeight="1" x14ac:dyDescent="0.4">
      <c r="A87" s="78" t="s">
        <v>133</v>
      </c>
      <c r="B87" s="79" t="s">
        <v>171</v>
      </c>
      <c r="C87" s="70">
        <f>C88+C89</f>
        <v>54670</v>
      </c>
    </row>
    <row r="88" spans="1:3" ht="30" customHeight="1" x14ac:dyDescent="0.2">
      <c r="A88" s="46" t="s">
        <v>103</v>
      </c>
      <c r="B88" s="23" t="s">
        <v>104</v>
      </c>
      <c r="C88" s="7">
        <v>47837</v>
      </c>
    </row>
    <row r="89" spans="1:3" ht="30" customHeight="1" x14ac:dyDescent="0.2">
      <c r="A89" s="46" t="s">
        <v>105</v>
      </c>
      <c r="B89" s="24" t="s">
        <v>106</v>
      </c>
      <c r="C89" s="7">
        <v>6833</v>
      </c>
    </row>
    <row r="90" spans="1:3" s="10" customFormat="1" ht="39.75" customHeight="1" x14ac:dyDescent="0.4">
      <c r="A90" s="78" t="s">
        <v>134</v>
      </c>
      <c r="B90" s="79" t="s">
        <v>113</v>
      </c>
      <c r="C90" s="70">
        <f>CENTRALA!C65+'Razem OW'!C65</f>
        <v>83071</v>
      </c>
    </row>
    <row r="91" spans="1:3" s="10" customFormat="1" ht="64.5" customHeight="1" x14ac:dyDescent="0.4">
      <c r="A91" s="63" t="s">
        <v>135</v>
      </c>
      <c r="B91" s="64" t="s">
        <v>190</v>
      </c>
      <c r="C91" s="61">
        <f>C59-C60+C81-C82+C87-C90</f>
        <v>0</v>
      </c>
    </row>
    <row r="92" spans="1:3" s="10" customFormat="1" ht="33" customHeight="1" x14ac:dyDescent="0.4">
      <c r="A92" s="68" t="s">
        <v>136</v>
      </c>
      <c r="B92" s="80" t="s">
        <v>192</v>
      </c>
      <c r="C92" s="81">
        <f>C6+C12+C20+C21+C22+C23+C81+C87-C18</f>
        <v>83183397</v>
      </c>
    </row>
    <row r="93" spans="1:3" s="10" customFormat="1" ht="33" customHeight="1" x14ac:dyDescent="0.4">
      <c r="A93" s="78" t="s">
        <v>137</v>
      </c>
      <c r="B93" s="82" t="s">
        <v>193</v>
      </c>
      <c r="C93" s="81">
        <f>C9+C15+C25+C26+C55+C56+C57+C60+C82+C90</f>
        <v>83183397</v>
      </c>
    </row>
  </sheetData>
  <mergeCells count="2">
    <mergeCell ref="A2:B2"/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fitToHeight="2" orientation="portrait" r:id="rId1"/>
  <headerFooter alignWithMargins="0">
    <oddFooter>&amp;R&amp;20&amp;P</oddFooter>
  </headerFooter>
  <rowBreaks count="1" manualBreakCount="1">
    <brk id="59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C65"/>
  <sheetViews>
    <sheetView showGridLines="0" view="pageBreakPreview" zoomScale="55" zoomScaleNormal="55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65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11381744</v>
      </c>
    </row>
    <row r="7" spans="1:3" ht="33" customHeight="1" x14ac:dyDescent="0.2">
      <c r="A7" s="39" t="s">
        <v>1</v>
      </c>
      <c r="B7" s="13" t="s">
        <v>116</v>
      </c>
      <c r="C7" s="12">
        <v>1560000</v>
      </c>
    </row>
    <row r="8" spans="1:3" ht="33" customHeight="1" x14ac:dyDescent="0.2">
      <c r="A8" s="39" t="s">
        <v>2</v>
      </c>
      <c r="B8" s="13" t="s">
        <v>117</v>
      </c>
      <c r="C8" s="12">
        <v>630755</v>
      </c>
    </row>
    <row r="9" spans="1:3" ht="33" customHeight="1" x14ac:dyDescent="0.2">
      <c r="A9" s="39" t="s">
        <v>3</v>
      </c>
      <c r="B9" s="13" t="s">
        <v>114</v>
      </c>
      <c r="C9" s="12">
        <v>6136688</v>
      </c>
    </row>
    <row r="10" spans="1:3" ht="31.5" customHeight="1" x14ac:dyDescent="0.2">
      <c r="A10" s="40" t="s">
        <v>54</v>
      </c>
      <c r="B10" s="36" t="s">
        <v>139</v>
      </c>
      <c r="C10" s="12">
        <v>543168</v>
      </c>
    </row>
    <row r="11" spans="1:3" ht="31.5" customHeight="1" x14ac:dyDescent="0.2">
      <c r="A11" s="40" t="s">
        <v>140</v>
      </c>
      <c r="B11" s="36" t="s">
        <v>143</v>
      </c>
      <c r="C11" s="12">
        <v>490428</v>
      </c>
    </row>
    <row r="12" spans="1:3" ht="31.5" customHeight="1" x14ac:dyDescent="0.2">
      <c r="A12" s="40" t="s">
        <v>141</v>
      </c>
      <c r="B12" s="36" t="s">
        <v>144</v>
      </c>
      <c r="C12" s="12">
        <v>220444</v>
      </c>
    </row>
    <row r="13" spans="1:3" ht="31.5" customHeight="1" x14ac:dyDescent="0.2">
      <c r="A13" s="40" t="s">
        <v>142</v>
      </c>
      <c r="B13" s="36" t="s">
        <v>145</v>
      </c>
      <c r="C13" s="12">
        <v>104669</v>
      </c>
    </row>
    <row r="14" spans="1:3" ht="33" customHeight="1" x14ac:dyDescent="0.2">
      <c r="A14" s="39" t="s">
        <v>4</v>
      </c>
      <c r="B14" s="13" t="s">
        <v>122</v>
      </c>
      <c r="C14" s="12">
        <v>417219</v>
      </c>
    </row>
    <row r="15" spans="1:3" ht="33" customHeight="1" x14ac:dyDescent="0.2">
      <c r="A15" s="39" t="s">
        <v>5</v>
      </c>
      <c r="B15" s="13" t="s">
        <v>118</v>
      </c>
      <c r="C15" s="12">
        <v>445075</v>
      </c>
    </row>
    <row r="16" spans="1:3" ht="33" customHeight="1" x14ac:dyDescent="0.2">
      <c r="A16" s="39" t="s">
        <v>6</v>
      </c>
      <c r="B16" s="13" t="s">
        <v>124</v>
      </c>
      <c r="C16" s="12">
        <v>213649</v>
      </c>
    </row>
    <row r="17" spans="1:3" ht="33" customHeight="1" x14ac:dyDescent="0.2">
      <c r="A17" s="39" t="s">
        <v>7</v>
      </c>
      <c r="B17" s="13" t="s">
        <v>123</v>
      </c>
      <c r="C17" s="12">
        <v>87771</v>
      </c>
    </row>
    <row r="18" spans="1:3" ht="33" customHeight="1" x14ac:dyDescent="0.2">
      <c r="A18" s="39" t="s">
        <v>8</v>
      </c>
      <c r="B18" s="13" t="s">
        <v>119</v>
      </c>
      <c r="C18" s="12">
        <v>223614</v>
      </c>
    </row>
    <row r="19" spans="1:3" ht="33" customHeight="1" x14ac:dyDescent="0.2">
      <c r="A19" s="39" t="s">
        <v>9</v>
      </c>
      <c r="B19" s="13" t="s">
        <v>120</v>
      </c>
      <c r="C19" s="12">
        <v>102936</v>
      </c>
    </row>
    <row r="20" spans="1:3" ht="33" customHeight="1" x14ac:dyDescent="0.2">
      <c r="A20" s="39" t="s">
        <v>10</v>
      </c>
      <c r="B20" s="13" t="s">
        <v>125</v>
      </c>
      <c r="C20" s="12">
        <v>8598</v>
      </c>
    </row>
    <row r="21" spans="1:3" ht="46.5" customHeight="1" x14ac:dyDescent="0.2">
      <c r="A21" s="39" t="s">
        <v>11</v>
      </c>
      <c r="B21" s="13" t="s">
        <v>121</v>
      </c>
      <c r="C21" s="12">
        <v>25496</v>
      </c>
    </row>
    <row r="22" spans="1:3" ht="33" customHeight="1" x14ac:dyDescent="0.2">
      <c r="A22" s="39" t="s">
        <v>12</v>
      </c>
      <c r="B22" s="13" t="s">
        <v>162</v>
      </c>
      <c r="C22" s="12">
        <v>193501</v>
      </c>
    </row>
    <row r="23" spans="1:3" ht="33" customHeight="1" x14ac:dyDescent="0.2">
      <c r="A23" s="39" t="s">
        <v>13</v>
      </c>
      <c r="B23" s="13" t="s">
        <v>146</v>
      </c>
      <c r="C23" s="12">
        <v>160000</v>
      </c>
    </row>
    <row r="24" spans="1:3" ht="33" customHeight="1" x14ac:dyDescent="0.2">
      <c r="A24" s="41" t="s">
        <v>14</v>
      </c>
      <c r="B24" s="29" t="s">
        <v>176</v>
      </c>
      <c r="C24" s="12">
        <v>1147984</v>
      </c>
    </row>
    <row r="25" spans="1:3" ht="37.5" x14ac:dyDescent="0.2">
      <c r="A25" s="40" t="s">
        <v>126</v>
      </c>
      <c r="B25" s="36" t="s">
        <v>148</v>
      </c>
      <c r="C25" s="12">
        <v>1140378</v>
      </c>
    </row>
    <row r="26" spans="1:3" ht="31.5" customHeight="1" x14ac:dyDescent="0.2">
      <c r="A26" s="40" t="s">
        <v>147</v>
      </c>
      <c r="B26" s="36" t="s">
        <v>150</v>
      </c>
      <c r="C26" s="12">
        <v>3058</v>
      </c>
    </row>
    <row r="27" spans="1:3" ht="37.5" x14ac:dyDescent="0.2">
      <c r="A27" s="40" t="s">
        <v>151</v>
      </c>
      <c r="B27" s="36" t="s">
        <v>149</v>
      </c>
      <c r="C27" s="12">
        <v>4548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0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26466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1992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234280</v>
      </c>
    </row>
    <row r="37" spans="1:3" s="2" customFormat="1" ht="60.75" x14ac:dyDescent="0.2">
      <c r="A37" s="43" t="s">
        <v>187</v>
      </c>
      <c r="B37" s="16" t="s">
        <v>188</v>
      </c>
      <c r="C37" s="34">
        <v>96569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1743081</v>
      </c>
    </row>
    <row r="39" spans="1:3" ht="30" customHeight="1" x14ac:dyDescent="0.2">
      <c r="A39" s="84" t="s">
        <v>130</v>
      </c>
      <c r="B39" s="85" t="s">
        <v>182</v>
      </c>
      <c r="C39" s="73">
        <v>71032</v>
      </c>
    </row>
    <row r="40" spans="1:3" ht="28.5" customHeight="1" x14ac:dyDescent="0.2">
      <c r="A40" s="42" t="s">
        <v>16</v>
      </c>
      <c r="B40" s="17" t="s">
        <v>17</v>
      </c>
      <c r="C40" s="32">
        <v>2073</v>
      </c>
    </row>
    <row r="41" spans="1:3" ht="28.5" customHeight="1" x14ac:dyDescent="0.2">
      <c r="A41" s="42" t="s">
        <v>18</v>
      </c>
      <c r="B41" s="17" t="s">
        <v>19</v>
      </c>
      <c r="C41" s="32">
        <v>12436</v>
      </c>
    </row>
    <row r="42" spans="1:3" ht="28.5" customHeight="1" x14ac:dyDescent="0.2">
      <c r="A42" s="42" t="s">
        <v>20</v>
      </c>
      <c r="B42" s="18" t="s">
        <v>183</v>
      </c>
      <c r="C42" s="32">
        <v>238</v>
      </c>
    </row>
    <row r="43" spans="1:3" ht="28.5" customHeight="1" x14ac:dyDescent="0.2">
      <c r="A43" s="44" t="s">
        <v>37</v>
      </c>
      <c r="B43" s="37" t="s">
        <v>30</v>
      </c>
      <c r="C43" s="32">
        <v>20</v>
      </c>
    </row>
    <row r="44" spans="1:3" ht="28.5" customHeight="1" x14ac:dyDescent="0.2">
      <c r="A44" s="44" t="s">
        <v>38</v>
      </c>
      <c r="B44" s="38" t="s">
        <v>31</v>
      </c>
      <c r="C44" s="32">
        <v>20</v>
      </c>
    </row>
    <row r="45" spans="1:3" ht="28.5" customHeight="1" x14ac:dyDescent="0.2">
      <c r="A45" s="44" t="s">
        <v>39</v>
      </c>
      <c r="B45" s="37" t="s">
        <v>32</v>
      </c>
      <c r="C45" s="32">
        <v>12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203</v>
      </c>
    </row>
    <row r="49" spans="1:3" ht="28.5" customHeight="1" x14ac:dyDescent="0.2">
      <c r="A49" s="44" t="s">
        <v>43</v>
      </c>
      <c r="B49" s="37" t="s">
        <v>36</v>
      </c>
      <c r="C49" s="32">
        <v>3</v>
      </c>
    </row>
    <row r="50" spans="1:3" ht="28.5" customHeight="1" x14ac:dyDescent="0.2">
      <c r="A50" s="42" t="s">
        <v>21</v>
      </c>
      <c r="B50" s="17" t="s">
        <v>156</v>
      </c>
      <c r="C50" s="32">
        <v>44250</v>
      </c>
    </row>
    <row r="51" spans="1:3" ht="28.5" customHeight="1" x14ac:dyDescent="0.2">
      <c r="A51" s="44" t="s">
        <v>157</v>
      </c>
      <c r="B51" s="37" t="s">
        <v>158</v>
      </c>
      <c r="C51" s="32">
        <v>71</v>
      </c>
    </row>
    <row r="52" spans="1:3" ht="28.5" customHeight="1" x14ac:dyDescent="0.2">
      <c r="A52" s="42" t="s">
        <v>22</v>
      </c>
      <c r="B52" s="18" t="s">
        <v>181</v>
      </c>
      <c r="C52" s="28">
        <v>9912</v>
      </c>
    </row>
    <row r="53" spans="1:3" ht="28.5" customHeight="1" x14ac:dyDescent="0.2">
      <c r="A53" s="44" t="s">
        <v>48</v>
      </c>
      <c r="B53" s="37" t="s">
        <v>44</v>
      </c>
      <c r="C53" s="32">
        <v>7598</v>
      </c>
    </row>
    <row r="54" spans="1:3" ht="28.5" customHeight="1" x14ac:dyDescent="0.2">
      <c r="A54" s="44" t="s">
        <v>49</v>
      </c>
      <c r="B54" s="37" t="s">
        <v>45</v>
      </c>
      <c r="C54" s="32">
        <v>1084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1230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1719</v>
      </c>
    </row>
    <row r="59" spans="1:3" ht="28.5" customHeight="1" x14ac:dyDescent="0.2">
      <c r="A59" s="42" t="s">
        <v>26</v>
      </c>
      <c r="B59" s="17" t="s">
        <v>27</v>
      </c>
      <c r="C59" s="32">
        <v>404</v>
      </c>
    </row>
    <row r="60" spans="1:3" ht="30" customHeight="1" x14ac:dyDescent="0.2">
      <c r="A60" s="76" t="s">
        <v>132</v>
      </c>
      <c r="B60" s="77" t="s">
        <v>160</v>
      </c>
      <c r="C60" s="86">
        <v>21751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13828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7923</v>
      </c>
    </row>
    <row r="65" spans="1:3" ht="32.25" customHeight="1" x14ac:dyDescent="0.2">
      <c r="A65" s="76" t="s">
        <v>134</v>
      </c>
      <c r="B65" s="77" t="s">
        <v>113</v>
      </c>
      <c r="C65" s="86">
        <v>9640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66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1862066</v>
      </c>
    </row>
    <row r="7" spans="1:3" ht="33" customHeight="1" x14ac:dyDescent="0.2">
      <c r="A7" s="39" t="s">
        <v>1</v>
      </c>
      <c r="B7" s="13" t="s">
        <v>116</v>
      </c>
      <c r="C7" s="12">
        <v>258158</v>
      </c>
    </row>
    <row r="8" spans="1:3" ht="33" customHeight="1" x14ac:dyDescent="0.2">
      <c r="A8" s="39" t="s">
        <v>2</v>
      </c>
      <c r="B8" s="13" t="s">
        <v>117</v>
      </c>
      <c r="C8" s="12">
        <v>97793</v>
      </c>
    </row>
    <row r="9" spans="1:3" ht="33" customHeight="1" x14ac:dyDescent="0.2">
      <c r="A9" s="39" t="s">
        <v>3</v>
      </c>
      <c r="B9" s="13" t="s">
        <v>114</v>
      </c>
      <c r="C9" s="12">
        <v>945972</v>
      </c>
    </row>
    <row r="10" spans="1:3" ht="31.5" customHeight="1" x14ac:dyDescent="0.2">
      <c r="A10" s="40" t="s">
        <v>54</v>
      </c>
      <c r="B10" s="36" t="s">
        <v>139</v>
      </c>
      <c r="C10" s="12">
        <v>74400</v>
      </c>
    </row>
    <row r="11" spans="1:3" ht="31.5" customHeight="1" x14ac:dyDescent="0.2">
      <c r="A11" s="40" t="s">
        <v>140</v>
      </c>
      <c r="B11" s="36" t="s">
        <v>143</v>
      </c>
      <c r="C11" s="12">
        <v>68348</v>
      </c>
    </row>
    <row r="12" spans="1:3" ht="31.5" customHeight="1" x14ac:dyDescent="0.2">
      <c r="A12" s="40" t="s">
        <v>141</v>
      </c>
      <c r="B12" s="36" t="s">
        <v>144</v>
      </c>
      <c r="C12" s="12">
        <v>33958</v>
      </c>
    </row>
    <row r="13" spans="1:3" ht="31.5" customHeight="1" x14ac:dyDescent="0.2">
      <c r="A13" s="40" t="s">
        <v>142</v>
      </c>
      <c r="B13" s="36" t="s">
        <v>145</v>
      </c>
      <c r="C13" s="12">
        <v>14948</v>
      </c>
    </row>
    <row r="14" spans="1:3" ht="33" customHeight="1" x14ac:dyDescent="0.2">
      <c r="A14" s="39" t="s">
        <v>4</v>
      </c>
      <c r="B14" s="13" t="s">
        <v>122</v>
      </c>
      <c r="C14" s="12">
        <v>68142</v>
      </c>
    </row>
    <row r="15" spans="1:3" ht="33" customHeight="1" x14ac:dyDescent="0.2">
      <c r="A15" s="39" t="s">
        <v>5</v>
      </c>
      <c r="B15" s="13" t="s">
        <v>118</v>
      </c>
      <c r="C15" s="12">
        <v>55380</v>
      </c>
    </row>
    <row r="16" spans="1:3" ht="33" customHeight="1" x14ac:dyDescent="0.2">
      <c r="A16" s="39" t="s">
        <v>6</v>
      </c>
      <c r="B16" s="13" t="s">
        <v>124</v>
      </c>
      <c r="C16" s="12">
        <v>59866</v>
      </c>
    </row>
    <row r="17" spans="1:3" ht="33" customHeight="1" x14ac:dyDescent="0.2">
      <c r="A17" s="39" t="s">
        <v>7</v>
      </c>
      <c r="B17" s="13" t="s">
        <v>123</v>
      </c>
      <c r="C17" s="12">
        <v>20231</v>
      </c>
    </row>
    <row r="18" spans="1:3" ht="33" customHeight="1" x14ac:dyDescent="0.2">
      <c r="A18" s="39" t="s">
        <v>8</v>
      </c>
      <c r="B18" s="13" t="s">
        <v>119</v>
      </c>
      <c r="C18" s="12">
        <v>44051</v>
      </c>
    </row>
    <row r="19" spans="1:3" ht="33" customHeight="1" x14ac:dyDescent="0.2">
      <c r="A19" s="39" t="s">
        <v>9</v>
      </c>
      <c r="B19" s="13" t="s">
        <v>120</v>
      </c>
      <c r="C19" s="12">
        <v>13000</v>
      </c>
    </row>
    <row r="20" spans="1:3" ht="33" customHeight="1" x14ac:dyDescent="0.2">
      <c r="A20" s="39" t="s">
        <v>10</v>
      </c>
      <c r="B20" s="13" t="s">
        <v>125</v>
      </c>
      <c r="C20" s="12">
        <v>1329</v>
      </c>
    </row>
    <row r="21" spans="1:3" ht="46.5" customHeight="1" x14ac:dyDescent="0.2">
      <c r="A21" s="39" t="s">
        <v>11</v>
      </c>
      <c r="B21" s="13" t="s">
        <v>121</v>
      </c>
      <c r="C21" s="12">
        <v>4891</v>
      </c>
    </row>
    <row r="22" spans="1:3" ht="33" customHeight="1" x14ac:dyDescent="0.2">
      <c r="A22" s="39" t="s">
        <v>12</v>
      </c>
      <c r="B22" s="13" t="s">
        <v>162</v>
      </c>
      <c r="C22" s="12">
        <v>47603</v>
      </c>
    </row>
    <row r="23" spans="1:3" ht="33" customHeight="1" x14ac:dyDescent="0.2">
      <c r="A23" s="39" t="s">
        <v>13</v>
      </c>
      <c r="B23" s="13" t="s">
        <v>146</v>
      </c>
      <c r="C23" s="12">
        <v>29000</v>
      </c>
    </row>
    <row r="24" spans="1:3" ht="33" customHeight="1" x14ac:dyDescent="0.2">
      <c r="A24" s="41" t="s">
        <v>14</v>
      </c>
      <c r="B24" s="29" t="s">
        <v>176</v>
      </c>
      <c r="C24" s="12">
        <v>193097</v>
      </c>
    </row>
    <row r="25" spans="1:3" ht="37.5" x14ac:dyDescent="0.2">
      <c r="A25" s="40" t="s">
        <v>126</v>
      </c>
      <c r="B25" s="36" t="s">
        <v>148</v>
      </c>
      <c r="C25" s="12">
        <v>192227</v>
      </c>
    </row>
    <row r="26" spans="1:3" ht="31.5" customHeight="1" x14ac:dyDescent="0.2">
      <c r="A26" s="40" t="s">
        <v>147</v>
      </c>
      <c r="B26" s="36" t="s">
        <v>150</v>
      </c>
      <c r="C26" s="12">
        <v>650</v>
      </c>
    </row>
    <row r="27" spans="1:3" ht="37.5" x14ac:dyDescent="0.2">
      <c r="A27" s="40" t="s">
        <v>151</v>
      </c>
      <c r="B27" s="36" t="s">
        <v>149</v>
      </c>
      <c r="C27" s="12">
        <v>220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9903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13152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498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53187</v>
      </c>
    </row>
    <row r="37" spans="1:3" s="2" customFormat="1" ht="60.75" x14ac:dyDescent="0.2">
      <c r="A37" s="43" t="s">
        <v>187</v>
      </c>
      <c r="B37" s="16" t="s">
        <v>188</v>
      </c>
      <c r="C37" s="34">
        <v>17354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276393</v>
      </c>
    </row>
    <row r="39" spans="1:3" ht="30" customHeight="1" x14ac:dyDescent="0.2">
      <c r="A39" s="84" t="s">
        <v>130</v>
      </c>
      <c r="B39" s="85" t="s">
        <v>182</v>
      </c>
      <c r="C39" s="73">
        <v>16557</v>
      </c>
    </row>
    <row r="40" spans="1:3" ht="28.5" customHeight="1" x14ac:dyDescent="0.2">
      <c r="A40" s="42" t="s">
        <v>16</v>
      </c>
      <c r="B40" s="17" t="s">
        <v>17</v>
      </c>
      <c r="C40" s="32">
        <v>845</v>
      </c>
    </row>
    <row r="41" spans="1:3" ht="28.5" customHeight="1" x14ac:dyDescent="0.2">
      <c r="A41" s="42" t="s">
        <v>18</v>
      </c>
      <c r="B41" s="17" t="s">
        <v>19</v>
      </c>
      <c r="C41" s="32">
        <v>2465</v>
      </c>
    </row>
    <row r="42" spans="1:3" ht="28.5" customHeight="1" x14ac:dyDescent="0.2">
      <c r="A42" s="42" t="s">
        <v>20</v>
      </c>
      <c r="B42" s="18" t="s">
        <v>183</v>
      </c>
      <c r="C42" s="32">
        <v>169</v>
      </c>
    </row>
    <row r="43" spans="1:3" ht="28.5" customHeight="1" x14ac:dyDescent="0.2">
      <c r="A43" s="44" t="s">
        <v>37</v>
      </c>
      <c r="B43" s="37" t="s">
        <v>30</v>
      </c>
      <c r="C43" s="32">
        <v>0</v>
      </c>
    </row>
    <row r="44" spans="1:3" ht="28.5" customHeight="1" x14ac:dyDescent="0.2">
      <c r="A44" s="44" t="s">
        <v>38</v>
      </c>
      <c r="B44" s="38" t="s">
        <v>31</v>
      </c>
      <c r="C44" s="32">
        <v>0</v>
      </c>
    </row>
    <row r="45" spans="1:3" ht="28.5" customHeight="1" x14ac:dyDescent="0.2">
      <c r="A45" s="44" t="s">
        <v>39</v>
      </c>
      <c r="B45" s="37" t="s">
        <v>32</v>
      </c>
      <c r="C45" s="32">
        <v>8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155</v>
      </c>
    </row>
    <row r="49" spans="1:3" ht="28.5" customHeight="1" x14ac:dyDescent="0.2">
      <c r="A49" s="44" t="s">
        <v>43</v>
      </c>
      <c r="B49" s="37" t="s">
        <v>36</v>
      </c>
      <c r="C49" s="32">
        <v>6</v>
      </c>
    </row>
    <row r="50" spans="1:3" ht="28.5" customHeight="1" x14ac:dyDescent="0.2">
      <c r="A50" s="42" t="s">
        <v>21</v>
      </c>
      <c r="B50" s="17" t="s">
        <v>156</v>
      </c>
      <c r="C50" s="32">
        <v>9669</v>
      </c>
    </row>
    <row r="51" spans="1:3" ht="28.5" customHeight="1" x14ac:dyDescent="0.2">
      <c r="A51" s="44" t="s">
        <v>157</v>
      </c>
      <c r="B51" s="37" t="s">
        <v>158</v>
      </c>
      <c r="C51" s="32">
        <v>31</v>
      </c>
    </row>
    <row r="52" spans="1:3" ht="28.5" customHeight="1" x14ac:dyDescent="0.2">
      <c r="A52" s="42" t="s">
        <v>22</v>
      </c>
      <c r="B52" s="18" t="s">
        <v>181</v>
      </c>
      <c r="C52" s="28">
        <v>2165</v>
      </c>
    </row>
    <row r="53" spans="1:3" ht="28.5" customHeight="1" x14ac:dyDescent="0.2">
      <c r="A53" s="44" t="s">
        <v>48</v>
      </c>
      <c r="B53" s="37" t="s">
        <v>44</v>
      </c>
      <c r="C53" s="32">
        <v>1659</v>
      </c>
    </row>
    <row r="54" spans="1:3" ht="28.5" customHeight="1" x14ac:dyDescent="0.2">
      <c r="A54" s="44" t="s">
        <v>49</v>
      </c>
      <c r="B54" s="37" t="s">
        <v>45</v>
      </c>
      <c r="C54" s="32">
        <v>237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269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1055</v>
      </c>
    </row>
    <row r="59" spans="1:3" ht="28.5" customHeight="1" x14ac:dyDescent="0.2">
      <c r="A59" s="42" t="s">
        <v>26</v>
      </c>
      <c r="B59" s="17" t="s">
        <v>27</v>
      </c>
      <c r="C59" s="32">
        <v>189</v>
      </c>
    </row>
    <row r="60" spans="1:3" ht="30" customHeight="1" x14ac:dyDescent="0.2">
      <c r="A60" s="76" t="s">
        <v>132</v>
      </c>
      <c r="B60" s="77" t="s">
        <v>160</v>
      </c>
      <c r="C60" s="86">
        <v>8200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5700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2500</v>
      </c>
    </row>
    <row r="65" spans="1:3" ht="32.25" customHeight="1" x14ac:dyDescent="0.2">
      <c r="A65" s="76" t="s">
        <v>134</v>
      </c>
      <c r="B65" s="77" t="s">
        <v>113</v>
      </c>
      <c r="C65" s="86">
        <v>1238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67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4113563</v>
      </c>
    </row>
    <row r="7" spans="1:3" ht="33" customHeight="1" x14ac:dyDescent="0.2">
      <c r="A7" s="39" t="s">
        <v>1</v>
      </c>
      <c r="B7" s="13" t="s">
        <v>116</v>
      </c>
      <c r="C7" s="12">
        <v>552707</v>
      </c>
    </row>
    <row r="8" spans="1:3" ht="33" customHeight="1" x14ac:dyDescent="0.2">
      <c r="A8" s="39" t="s">
        <v>2</v>
      </c>
      <c r="B8" s="13" t="s">
        <v>117</v>
      </c>
      <c r="C8" s="12">
        <v>230808</v>
      </c>
    </row>
    <row r="9" spans="1:3" ht="33" customHeight="1" x14ac:dyDescent="0.2">
      <c r="A9" s="39" t="s">
        <v>3</v>
      </c>
      <c r="B9" s="13" t="s">
        <v>114</v>
      </c>
      <c r="C9" s="12">
        <v>2114835</v>
      </c>
    </row>
    <row r="10" spans="1:3" ht="31.5" customHeight="1" x14ac:dyDescent="0.2">
      <c r="A10" s="40" t="s">
        <v>54</v>
      </c>
      <c r="B10" s="36" t="s">
        <v>139</v>
      </c>
      <c r="C10" s="12">
        <v>179101</v>
      </c>
    </row>
    <row r="11" spans="1:3" ht="31.5" customHeight="1" x14ac:dyDescent="0.2">
      <c r="A11" s="40" t="s">
        <v>140</v>
      </c>
      <c r="B11" s="36" t="s">
        <v>143</v>
      </c>
      <c r="C11" s="12">
        <v>163641</v>
      </c>
    </row>
    <row r="12" spans="1:3" ht="31.5" customHeight="1" x14ac:dyDescent="0.2">
      <c r="A12" s="40" t="s">
        <v>141</v>
      </c>
      <c r="B12" s="36" t="s">
        <v>144</v>
      </c>
      <c r="C12" s="12">
        <v>73625</v>
      </c>
    </row>
    <row r="13" spans="1:3" ht="31.5" customHeight="1" x14ac:dyDescent="0.2">
      <c r="A13" s="40" t="s">
        <v>142</v>
      </c>
      <c r="B13" s="36" t="s">
        <v>145</v>
      </c>
      <c r="C13" s="12">
        <v>34136</v>
      </c>
    </row>
    <row r="14" spans="1:3" ht="33" customHeight="1" x14ac:dyDescent="0.2">
      <c r="A14" s="39" t="s">
        <v>4</v>
      </c>
      <c r="B14" s="13" t="s">
        <v>122</v>
      </c>
      <c r="C14" s="12">
        <v>136593</v>
      </c>
    </row>
    <row r="15" spans="1:3" ht="33" customHeight="1" x14ac:dyDescent="0.2">
      <c r="A15" s="39" t="s">
        <v>5</v>
      </c>
      <c r="B15" s="13" t="s">
        <v>118</v>
      </c>
      <c r="C15" s="12">
        <v>152358</v>
      </c>
    </row>
    <row r="16" spans="1:3" ht="33" customHeight="1" x14ac:dyDescent="0.2">
      <c r="A16" s="39" t="s">
        <v>6</v>
      </c>
      <c r="B16" s="13" t="s">
        <v>124</v>
      </c>
      <c r="C16" s="12">
        <v>125412</v>
      </c>
    </row>
    <row r="17" spans="1:3" ht="33" customHeight="1" x14ac:dyDescent="0.2">
      <c r="A17" s="39" t="s">
        <v>7</v>
      </c>
      <c r="B17" s="13" t="s">
        <v>123</v>
      </c>
      <c r="C17" s="12">
        <v>47897</v>
      </c>
    </row>
    <row r="18" spans="1:3" ht="33" customHeight="1" x14ac:dyDescent="0.2">
      <c r="A18" s="39" t="s">
        <v>8</v>
      </c>
      <c r="B18" s="13" t="s">
        <v>119</v>
      </c>
      <c r="C18" s="12">
        <v>118035</v>
      </c>
    </row>
    <row r="19" spans="1:3" ht="33" customHeight="1" x14ac:dyDescent="0.2">
      <c r="A19" s="39" t="s">
        <v>9</v>
      </c>
      <c r="B19" s="13" t="s">
        <v>120</v>
      </c>
      <c r="C19" s="12">
        <v>37570</v>
      </c>
    </row>
    <row r="20" spans="1:3" ht="33" customHeight="1" x14ac:dyDescent="0.2">
      <c r="A20" s="39" t="s">
        <v>10</v>
      </c>
      <c r="B20" s="13" t="s">
        <v>125</v>
      </c>
      <c r="C20" s="12">
        <v>3286</v>
      </c>
    </row>
    <row r="21" spans="1:3" ht="46.5" customHeight="1" x14ac:dyDescent="0.2">
      <c r="A21" s="39" t="s">
        <v>11</v>
      </c>
      <c r="B21" s="13" t="s">
        <v>121</v>
      </c>
      <c r="C21" s="12">
        <v>8540</v>
      </c>
    </row>
    <row r="22" spans="1:3" ht="33" customHeight="1" x14ac:dyDescent="0.2">
      <c r="A22" s="39" t="s">
        <v>12</v>
      </c>
      <c r="B22" s="13" t="s">
        <v>162</v>
      </c>
      <c r="C22" s="12">
        <v>99074</v>
      </c>
    </row>
    <row r="23" spans="1:3" ht="33" customHeight="1" x14ac:dyDescent="0.2">
      <c r="A23" s="39" t="s">
        <v>13</v>
      </c>
      <c r="B23" s="13" t="s">
        <v>146</v>
      </c>
      <c r="C23" s="12">
        <v>54447</v>
      </c>
    </row>
    <row r="24" spans="1:3" ht="33" customHeight="1" x14ac:dyDescent="0.2">
      <c r="A24" s="41" t="s">
        <v>14</v>
      </c>
      <c r="B24" s="29" t="s">
        <v>176</v>
      </c>
      <c r="C24" s="12">
        <v>396788</v>
      </c>
    </row>
    <row r="25" spans="1:3" ht="37.5" x14ac:dyDescent="0.2">
      <c r="A25" s="40" t="s">
        <v>126</v>
      </c>
      <c r="B25" s="36" t="s">
        <v>148</v>
      </c>
      <c r="C25" s="12">
        <v>393043</v>
      </c>
    </row>
    <row r="26" spans="1:3" ht="31.5" customHeight="1" x14ac:dyDescent="0.2">
      <c r="A26" s="40" t="s">
        <v>147</v>
      </c>
      <c r="B26" s="36" t="s">
        <v>150</v>
      </c>
      <c r="C26" s="12">
        <v>2675</v>
      </c>
    </row>
    <row r="27" spans="1:3" ht="37.5" x14ac:dyDescent="0.2">
      <c r="A27" s="40" t="s">
        <v>151</v>
      </c>
      <c r="B27" s="36" t="s">
        <v>149</v>
      </c>
      <c r="C27" s="12">
        <v>1070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21622</v>
      </c>
    </row>
    <row r="30" spans="1:3" ht="31.5" customHeight="1" x14ac:dyDescent="0.2">
      <c r="A30" s="40" t="s">
        <v>153</v>
      </c>
      <c r="B30" s="36" t="s">
        <v>164</v>
      </c>
      <c r="C30" s="12">
        <v>8000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12591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1000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109052</v>
      </c>
    </row>
    <row r="37" spans="1:3" s="2" customFormat="1" ht="60.75" x14ac:dyDescent="0.2">
      <c r="A37" s="43" t="s">
        <v>187</v>
      </c>
      <c r="B37" s="16" t="s">
        <v>188</v>
      </c>
      <c r="C37" s="34">
        <v>35502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602565</v>
      </c>
    </row>
    <row r="39" spans="1:3" ht="30" customHeight="1" x14ac:dyDescent="0.2">
      <c r="A39" s="84" t="s">
        <v>130</v>
      </c>
      <c r="B39" s="85" t="s">
        <v>182</v>
      </c>
      <c r="C39" s="73">
        <v>26489</v>
      </c>
    </row>
    <row r="40" spans="1:3" ht="28.5" customHeight="1" x14ac:dyDescent="0.2">
      <c r="A40" s="42" t="s">
        <v>16</v>
      </c>
      <c r="B40" s="17" t="s">
        <v>17</v>
      </c>
      <c r="C40" s="32">
        <v>1381</v>
      </c>
    </row>
    <row r="41" spans="1:3" ht="28.5" customHeight="1" x14ac:dyDescent="0.2">
      <c r="A41" s="42" t="s">
        <v>18</v>
      </c>
      <c r="B41" s="17" t="s">
        <v>19</v>
      </c>
      <c r="C41" s="32">
        <v>2881</v>
      </c>
    </row>
    <row r="42" spans="1:3" ht="28.5" customHeight="1" x14ac:dyDescent="0.2">
      <c r="A42" s="42" t="s">
        <v>20</v>
      </c>
      <c r="B42" s="18" t="s">
        <v>183</v>
      </c>
      <c r="C42" s="32">
        <v>122</v>
      </c>
    </row>
    <row r="43" spans="1:3" ht="28.5" customHeight="1" x14ac:dyDescent="0.2">
      <c r="A43" s="44" t="s">
        <v>37</v>
      </c>
      <c r="B43" s="37" t="s">
        <v>30</v>
      </c>
      <c r="C43" s="32">
        <v>28</v>
      </c>
    </row>
    <row r="44" spans="1:3" ht="28.5" customHeight="1" x14ac:dyDescent="0.2">
      <c r="A44" s="44" t="s">
        <v>38</v>
      </c>
      <c r="B44" s="38" t="s">
        <v>31</v>
      </c>
      <c r="C44" s="32">
        <v>28</v>
      </c>
    </row>
    <row r="45" spans="1:3" ht="28.5" customHeight="1" x14ac:dyDescent="0.2">
      <c r="A45" s="44" t="s">
        <v>39</v>
      </c>
      <c r="B45" s="37" t="s">
        <v>32</v>
      </c>
      <c r="C45" s="32">
        <v>13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44</v>
      </c>
    </row>
    <row r="49" spans="1:3" ht="28.5" customHeight="1" x14ac:dyDescent="0.2">
      <c r="A49" s="44" t="s">
        <v>43</v>
      </c>
      <c r="B49" s="37" t="s">
        <v>36</v>
      </c>
      <c r="C49" s="32">
        <v>37</v>
      </c>
    </row>
    <row r="50" spans="1:3" ht="28.5" customHeight="1" x14ac:dyDescent="0.2">
      <c r="A50" s="42" t="s">
        <v>21</v>
      </c>
      <c r="B50" s="17" t="s">
        <v>156</v>
      </c>
      <c r="C50" s="32">
        <v>14974</v>
      </c>
    </row>
    <row r="51" spans="1:3" ht="28.5" customHeight="1" x14ac:dyDescent="0.2">
      <c r="A51" s="44" t="s">
        <v>157</v>
      </c>
      <c r="B51" s="37" t="s">
        <v>158</v>
      </c>
      <c r="C51" s="32">
        <v>10</v>
      </c>
    </row>
    <row r="52" spans="1:3" ht="28.5" customHeight="1" x14ac:dyDescent="0.2">
      <c r="A52" s="42" t="s">
        <v>22</v>
      </c>
      <c r="B52" s="18" t="s">
        <v>181</v>
      </c>
      <c r="C52" s="28">
        <v>3358</v>
      </c>
    </row>
    <row r="53" spans="1:3" ht="28.5" customHeight="1" x14ac:dyDescent="0.2">
      <c r="A53" s="44" t="s">
        <v>48</v>
      </c>
      <c r="B53" s="37" t="s">
        <v>44</v>
      </c>
      <c r="C53" s="32">
        <v>2570</v>
      </c>
    </row>
    <row r="54" spans="1:3" ht="28.5" customHeight="1" x14ac:dyDescent="0.2">
      <c r="A54" s="44" t="s">
        <v>49</v>
      </c>
      <c r="B54" s="37" t="s">
        <v>45</v>
      </c>
      <c r="C54" s="32">
        <v>367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421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3500</v>
      </c>
    </row>
    <row r="59" spans="1:3" ht="28.5" customHeight="1" x14ac:dyDescent="0.2">
      <c r="A59" s="42" t="s">
        <v>26</v>
      </c>
      <c r="B59" s="17" t="s">
        <v>27</v>
      </c>
      <c r="C59" s="32">
        <v>273</v>
      </c>
    </row>
    <row r="60" spans="1:3" ht="30" customHeight="1" x14ac:dyDescent="0.2">
      <c r="A60" s="76" t="s">
        <v>132</v>
      </c>
      <c r="B60" s="77" t="s">
        <v>160</v>
      </c>
      <c r="C60" s="86">
        <v>4000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3000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1000</v>
      </c>
    </row>
    <row r="65" spans="1:3" ht="32.25" customHeight="1" x14ac:dyDescent="0.2">
      <c r="A65" s="76" t="s">
        <v>134</v>
      </c>
      <c r="B65" s="77" t="s">
        <v>113</v>
      </c>
      <c r="C65" s="86">
        <v>810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68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2322229</v>
      </c>
    </row>
    <row r="7" spans="1:3" ht="33" customHeight="1" x14ac:dyDescent="0.2">
      <c r="A7" s="39" t="s">
        <v>1</v>
      </c>
      <c r="B7" s="13" t="s">
        <v>116</v>
      </c>
      <c r="C7" s="12">
        <v>324000</v>
      </c>
    </row>
    <row r="8" spans="1:3" ht="33" customHeight="1" x14ac:dyDescent="0.2">
      <c r="A8" s="39" t="s">
        <v>2</v>
      </c>
      <c r="B8" s="13" t="s">
        <v>117</v>
      </c>
      <c r="C8" s="12">
        <v>137040</v>
      </c>
    </row>
    <row r="9" spans="1:3" ht="33" customHeight="1" x14ac:dyDescent="0.2">
      <c r="A9" s="39" t="s">
        <v>3</v>
      </c>
      <c r="B9" s="13" t="s">
        <v>114</v>
      </c>
      <c r="C9" s="12">
        <v>1231030</v>
      </c>
    </row>
    <row r="10" spans="1:3" ht="31.5" customHeight="1" x14ac:dyDescent="0.2">
      <c r="A10" s="40" t="s">
        <v>54</v>
      </c>
      <c r="B10" s="36" t="s">
        <v>139</v>
      </c>
      <c r="C10" s="12">
        <v>91500</v>
      </c>
    </row>
    <row r="11" spans="1:3" ht="31.5" customHeight="1" x14ac:dyDescent="0.2">
      <c r="A11" s="40" t="s">
        <v>140</v>
      </c>
      <c r="B11" s="36" t="s">
        <v>143</v>
      </c>
      <c r="C11" s="12">
        <v>83501</v>
      </c>
    </row>
    <row r="12" spans="1:3" ht="31.5" customHeight="1" x14ac:dyDescent="0.2">
      <c r="A12" s="40" t="s">
        <v>141</v>
      </c>
      <c r="B12" s="36" t="s">
        <v>144</v>
      </c>
      <c r="C12" s="12">
        <v>45960</v>
      </c>
    </row>
    <row r="13" spans="1:3" ht="31.5" customHeight="1" x14ac:dyDescent="0.2">
      <c r="A13" s="40" t="s">
        <v>142</v>
      </c>
      <c r="B13" s="36" t="s">
        <v>145</v>
      </c>
      <c r="C13" s="12">
        <v>24250</v>
      </c>
    </row>
    <row r="14" spans="1:3" ht="33" customHeight="1" x14ac:dyDescent="0.2">
      <c r="A14" s="39" t="s">
        <v>4</v>
      </c>
      <c r="B14" s="13" t="s">
        <v>122</v>
      </c>
      <c r="C14" s="12">
        <v>90000</v>
      </c>
    </row>
    <row r="15" spans="1:3" ht="33" customHeight="1" x14ac:dyDescent="0.2">
      <c r="A15" s="39" t="s">
        <v>5</v>
      </c>
      <c r="B15" s="13" t="s">
        <v>118</v>
      </c>
      <c r="C15" s="12">
        <v>62810</v>
      </c>
    </row>
    <row r="16" spans="1:3" ht="33" customHeight="1" x14ac:dyDescent="0.2">
      <c r="A16" s="39" t="s">
        <v>6</v>
      </c>
      <c r="B16" s="13" t="s">
        <v>124</v>
      </c>
      <c r="C16" s="12">
        <v>38040</v>
      </c>
    </row>
    <row r="17" spans="1:3" ht="33" customHeight="1" x14ac:dyDescent="0.2">
      <c r="A17" s="39" t="s">
        <v>7</v>
      </c>
      <c r="B17" s="13" t="s">
        <v>123</v>
      </c>
      <c r="C17" s="12">
        <v>22420</v>
      </c>
    </row>
    <row r="18" spans="1:3" ht="33" customHeight="1" x14ac:dyDescent="0.2">
      <c r="A18" s="39" t="s">
        <v>8</v>
      </c>
      <c r="B18" s="13" t="s">
        <v>119</v>
      </c>
      <c r="C18" s="12">
        <v>64200</v>
      </c>
    </row>
    <row r="19" spans="1:3" ht="33" customHeight="1" x14ac:dyDescent="0.2">
      <c r="A19" s="39" t="s">
        <v>9</v>
      </c>
      <c r="B19" s="13" t="s">
        <v>120</v>
      </c>
      <c r="C19" s="12">
        <v>20500</v>
      </c>
    </row>
    <row r="20" spans="1:3" ht="33" customHeight="1" x14ac:dyDescent="0.2">
      <c r="A20" s="39" t="s">
        <v>10</v>
      </c>
      <c r="B20" s="13" t="s">
        <v>125</v>
      </c>
      <c r="C20" s="12">
        <v>1730</v>
      </c>
    </row>
    <row r="21" spans="1:3" ht="46.5" customHeight="1" x14ac:dyDescent="0.2">
      <c r="A21" s="39" t="s">
        <v>11</v>
      </c>
      <c r="B21" s="13" t="s">
        <v>121</v>
      </c>
      <c r="C21" s="12">
        <v>5004</v>
      </c>
    </row>
    <row r="22" spans="1:3" ht="33" customHeight="1" x14ac:dyDescent="0.2">
      <c r="A22" s="39" t="s">
        <v>12</v>
      </c>
      <c r="B22" s="13" t="s">
        <v>162</v>
      </c>
      <c r="C22" s="12">
        <v>65400</v>
      </c>
    </row>
    <row r="23" spans="1:3" ht="33" customHeight="1" x14ac:dyDescent="0.2">
      <c r="A23" s="39" t="s">
        <v>13</v>
      </c>
      <c r="B23" s="13" t="s">
        <v>146</v>
      </c>
      <c r="C23" s="12">
        <v>30500</v>
      </c>
    </row>
    <row r="24" spans="1:3" ht="33" customHeight="1" x14ac:dyDescent="0.2">
      <c r="A24" s="41" t="s">
        <v>14</v>
      </c>
      <c r="B24" s="29" t="s">
        <v>176</v>
      </c>
      <c r="C24" s="12">
        <v>222700</v>
      </c>
    </row>
    <row r="25" spans="1:3" ht="37.5" x14ac:dyDescent="0.2">
      <c r="A25" s="40" t="s">
        <v>126</v>
      </c>
      <c r="B25" s="36" t="s">
        <v>148</v>
      </c>
      <c r="C25" s="12">
        <v>221000</v>
      </c>
    </row>
    <row r="26" spans="1:3" ht="31.5" customHeight="1" x14ac:dyDescent="0.2">
      <c r="A26" s="40" t="s">
        <v>147</v>
      </c>
      <c r="B26" s="36" t="s">
        <v>150</v>
      </c>
      <c r="C26" s="12">
        <v>1200</v>
      </c>
    </row>
    <row r="27" spans="1:3" ht="37.5" x14ac:dyDescent="0.2">
      <c r="A27" s="40" t="s">
        <v>151</v>
      </c>
      <c r="B27" s="36" t="s">
        <v>149</v>
      </c>
      <c r="C27" s="12">
        <v>500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0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6755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100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70646</v>
      </c>
    </row>
    <row r="37" spans="1:3" s="2" customFormat="1" ht="60.75" x14ac:dyDescent="0.2">
      <c r="A37" s="43" t="s">
        <v>187</v>
      </c>
      <c r="B37" s="16" t="s">
        <v>188</v>
      </c>
      <c r="C37" s="34">
        <v>22301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330451</v>
      </c>
    </row>
    <row r="39" spans="1:3" ht="30" customHeight="1" x14ac:dyDescent="0.2">
      <c r="A39" s="84" t="s">
        <v>130</v>
      </c>
      <c r="B39" s="85" t="s">
        <v>182</v>
      </c>
      <c r="C39" s="73">
        <v>17334</v>
      </c>
    </row>
    <row r="40" spans="1:3" ht="28.5" customHeight="1" x14ac:dyDescent="0.2">
      <c r="A40" s="42" t="s">
        <v>16</v>
      </c>
      <c r="B40" s="17" t="s">
        <v>17</v>
      </c>
      <c r="C40" s="32">
        <v>695</v>
      </c>
    </row>
    <row r="41" spans="1:3" ht="28.5" customHeight="1" x14ac:dyDescent="0.2">
      <c r="A41" s="42" t="s">
        <v>18</v>
      </c>
      <c r="B41" s="17" t="s">
        <v>19</v>
      </c>
      <c r="C41" s="32">
        <v>1172</v>
      </c>
    </row>
    <row r="42" spans="1:3" ht="28.5" customHeight="1" x14ac:dyDescent="0.2">
      <c r="A42" s="42" t="s">
        <v>20</v>
      </c>
      <c r="B42" s="18" t="s">
        <v>183</v>
      </c>
      <c r="C42" s="32">
        <v>251</v>
      </c>
    </row>
    <row r="43" spans="1:3" ht="28.5" customHeight="1" x14ac:dyDescent="0.2">
      <c r="A43" s="44" t="s">
        <v>37</v>
      </c>
      <c r="B43" s="37" t="s">
        <v>30</v>
      </c>
      <c r="C43" s="32">
        <v>19</v>
      </c>
    </row>
    <row r="44" spans="1:3" ht="28.5" customHeight="1" x14ac:dyDescent="0.2">
      <c r="A44" s="44" t="s">
        <v>38</v>
      </c>
      <c r="B44" s="38" t="s">
        <v>31</v>
      </c>
      <c r="C44" s="32">
        <v>19</v>
      </c>
    </row>
    <row r="45" spans="1:3" ht="28.5" customHeight="1" x14ac:dyDescent="0.2">
      <c r="A45" s="44" t="s">
        <v>39</v>
      </c>
      <c r="B45" s="37" t="s">
        <v>32</v>
      </c>
      <c r="C45" s="32">
        <v>55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171</v>
      </c>
    </row>
    <row r="49" spans="1:3" ht="28.5" customHeight="1" x14ac:dyDescent="0.2">
      <c r="A49" s="44" t="s">
        <v>43</v>
      </c>
      <c r="B49" s="37" t="s">
        <v>36</v>
      </c>
      <c r="C49" s="32">
        <v>6</v>
      </c>
    </row>
    <row r="50" spans="1:3" ht="28.5" customHeight="1" x14ac:dyDescent="0.2">
      <c r="A50" s="42" t="s">
        <v>21</v>
      </c>
      <c r="B50" s="17" t="s">
        <v>156</v>
      </c>
      <c r="C50" s="32">
        <v>10635</v>
      </c>
    </row>
    <row r="51" spans="1:3" ht="28.5" customHeight="1" x14ac:dyDescent="0.2">
      <c r="A51" s="44" t="s">
        <v>157</v>
      </c>
      <c r="B51" s="37" t="s">
        <v>158</v>
      </c>
      <c r="C51" s="32">
        <v>0</v>
      </c>
    </row>
    <row r="52" spans="1:3" ht="28.5" customHeight="1" x14ac:dyDescent="0.2">
      <c r="A52" s="42" t="s">
        <v>22</v>
      </c>
      <c r="B52" s="18" t="s">
        <v>181</v>
      </c>
      <c r="C52" s="28">
        <v>2388</v>
      </c>
    </row>
    <row r="53" spans="1:3" ht="28.5" customHeight="1" x14ac:dyDescent="0.2">
      <c r="A53" s="44" t="s">
        <v>48</v>
      </c>
      <c r="B53" s="37" t="s">
        <v>44</v>
      </c>
      <c r="C53" s="32">
        <v>1825</v>
      </c>
    </row>
    <row r="54" spans="1:3" ht="28.5" customHeight="1" x14ac:dyDescent="0.2">
      <c r="A54" s="44" t="s">
        <v>49</v>
      </c>
      <c r="B54" s="37" t="s">
        <v>45</v>
      </c>
      <c r="C54" s="32">
        <v>261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302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2043</v>
      </c>
    </row>
    <row r="59" spans="1:3" ht="28.5" customHeight="1" x14ac:dyDescent="0.2">
      <c r="A59" s="42" t="s">
        <v>26</v>
      </c>
      <c r="B59" s="17" t="s">
        <v>27</v>
      </c>
      <c r="C59" s="32">
        <v>150</v>
      </c>
    </row>
    <row r="60" spans="1:3" ht="30" customHeight="1" x14ac:dyDescent="0.2">
      <c r="A60" s="76" t="s">
        <v>132</v>
      </c>
      <c r="B60" s="77" t="s">
        <v>160</v>
      </c>
      <c r="C60" s="86">
        <v>1650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700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950</v>
      </c>
    </row>
    <row r="65" spans="1:3" ht="32.25" customHeight="1" x14ac:dyDescent="0.2">
      <c r="A65" s="76" t="s">
        <v>134</v>
      </c>
      <c r="B65" s="77" t="s">
        <v>113</v>
      </c>
      <c r="C65" s="86">
        <v>360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69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4505427</v>
      </c>
    </row>
    <row r="7" spans="1:3" ht="33" customHeight="1" x14ac:dyDescent="0.2">
      <c r="A7" s="39" t="s">
        <v>1</v>
      </c>
      <c r="B7" s="13" t="s">
        <v>116</v>
      </c>
      <c r="C7" s="12">
        <v>655715</v>
      </c>
    </row>
    <row r="8" spans="1:3" ht="33" customHeight="1" x14ac:dyDescent="0.2">
      <c r="A8" s="39" t="s">
        <v>2</v>
      </c>
      <c r="B8" s="13" t="s">
        <v>117</v>
      </c>
      <c r="C8" s="12">
        <v>258891</v>
      </c>
    </row>
    <row r="9" spans="1:3" ht="33" customHeight="1" x14ac:dyDescent="0.2">
      <c r="A9" s="39" t="s">
        <v>3</v>
      </c>
      <c r="B9" s="13" t="s">
        <v>114</v>
      </c>
      <c r="C9" s="12">
        <v>2248862</v>
      </c>
    </row>
    <row r="10" spans="1:3" ht="31.5" customHeight="1" x14ac:dyDescent="0.2">
      <c r="A10" s="40" t="s">
        <v>54</v>
      </c>
      <c r="B10" s="36" t="s">
        <v>139</v>
      </c>
      <c r="C10" s="12">
        <v>225118</v>
      </c>
    </row>
    <row r="11" spans="1:3" ht="31.5" customHeight="1" x14ac:dyDescent="0.2">
      <c r="A11" s="40" t="s">
        <v>140</v>
      </c>
      <c r="B11" s="36" t="s">
        <v>143</v>
      </c>
      <c r="C11" s="12">
        <v>206499</v>
      </c>
    </row>
    <row r="12" spans="1:3" ht="31.5" customHeight="1" x14ac:dyDescent="0.2">
      <c r="A12" s="40" t="s">
        <v>141</v>
      </c>
      <c r="B12" s="36" t="s">
        <v>144</v>
      </c>
      <c r="C12" s="12">
        <v>88928</v>
      </c>
    </row>
    <row r="13" spans="1:3" ht="31.5" customHeight="1" x14ac:dyDescent="0.2">
      <c r="A13" s="40" t="s">
        <v>142</v>
      </c>
      <c r="B13" s="36" t="s">
        <v>145</v>
      </c>
      <c r="C13" s="12">
        <v>49264</v>
      </c>
    </row>
    <row r="14" spans="1:3" ht="33" customHeight="1" x14ac:dyDescent="0.2">
      <c r="A14" s="39" t="s">
        <v>4</v>
      </c>
      <c r="B14" s="13" t="s">
        <v>122</v>
      </c>
      <c r="C14" s="12">
        <v>180328</v>
      </c>
    </row>
    <row r="15" spans="1:3" ht="33" customHeight="1" x14ac:dyDescent="0.2">
      <c r="A15" s="39" t="s">
        <v>5</v>
      </c>
      <c r="B15" s="13" t="s">
        <v>118</v>
      </c>
      <c r="C15" s="12">
        <v>134165</v>
      </c>
    </row>
    <row r="16" spans="1:3" ht="33" customHeight="1" x14ac:dyDescent="0.2">
      <c r="A16" s="39" t="s">
        <v>6</v>
      </c>
      <c r="B16" s="13" t="s">
        <v>124</v>
      </c>
      <c r="C16" s="12">
        <v>62218</v>
      </c>
    </row>
    <row r="17" spans="1:3" ht="33" customHeight="1" x14ac:dyDescent="0.2">
      <c r="A17" s="39" t="s">
        <v>7</v>
      </c>
      <c r="B17" s="13" t="s">
        <v>123</v>
      </c>
      <c r="C17" s="12">
        <v>44478</v>
      </c>
    </row>
    <row r="18" spans="1:3" ht="33" customHeight="1" x14ac:dyDescent="0.2">
      <c r="A18" s="39" t="s">
        <v>8</v>
      </c>
      <c r="B18" s="13" t="s">
        <v>119</v>
      </c>
      <c r="C18" s="12">
        <v>119266</v>
      </c>
    </row>
    <row r="19" spans="1:3" ht="33" customHeight="1" x14ac:dyDescent="0.2">
      <c r="A19" s="39" t="s">
        <v>9</v>
      </c>
      <c r="B19" s="13" t="s">
        <v>120</v>
      </c>
      <c r="C19" s="12">
        <v>32000</v>
      </c>
    </row>
    <row r="20" spans="1:3" ht="33" customHeight="1" x14ac:dyDescent="0.2">
      <c r="A20" s="39" t="s">
        <v>10</v>
      </c>
      <c r="B20" s="13" t="s">
        <v>125</v>
      </c>
      <c r="C20" s="12">
        <v>1539</v>
      </c>
    </row>
    <row r="21" spans="1:3" ht="46.5" customHeight="1" x14ac:dyDescent="0.2">
      <c r="A21" s="39" t="s">
        <v>11</v>
      </c>
      <c r="B21" s="13" t="s">
        <v>121</v>
      </c>
      <c r="C21" s="12">
        <v>11145</v>
      </c>
    </row>
    <row r="22" spans="1:3" ht="33" customHeight="1" x14ac:dyDescent="0.2">
      <c r="A22" s="39" t="s">
        <v>12</v>
      </c>
      <c r="B22" s="13" t="s">
        <v>162</v>
      </c>
      <c r="C22" s="12">
        <v>131794</v>
      </c>
    </row>
    <row r="23" spans="1:3" ht="33" customHeight="1" x14ac:dyDescent="0.2">
      <c r="A23" s="39" t="s">
        <v>13</v>
      </c>
      <c r="B23" s="13" t="s">
        <v>146</v>
      </c>
      <c r="C23" s="12">
        <v>60000</v>
      </c>
    </row>
    <row r="24" spans="1:3" ht="33" customHeight="1" x14ac:dyDescent="0.2">
      <c r="A24" s="41" t="s">
        <v>14</v>
      </c>
      <c r="B24" s="29" t="s">
        <v>176</v>
      </c>
      <c r="C24" s="12">
        <v>514806</v>
      </c>
    </row>
    <row r="25" spans="1:3" ht="37.5" x14ac:dyDescent="0.2">
      <c r="A25" s="40" t="s">
        <v>126</v>
      </c>
      <c r="B25" s="36" t="s">
        <v>148</v>
      </c>
      <c r="C25" s="12">
        <v>513109</v>
      </c>
    </row>
    <row r="26" spans="1:3" ht="31.5" customHeight="1" x14ac:dyDescent="0.2">
      <c r="A26" s="40" t="s">
        <v>147</v>
      </c>
      <c r="B26" s="36" t="s">
        <v>150</v>
      </c>
      <c r="C26" s="12">
        <v>931</v>
      </c>
    </row>
    <row r="27" spans="1:3" ht="37.5" x14ac:dyDescent="0.2">
      <c r="A27" s="40" t="s">
        <v>151</v>
      </c>
      <c r="B27" s="36" t="s">
        <v>149</v>
      </c>
      <c r="C27" s="12">
        <v>766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36362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13808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50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106506</v>
      </c>
    </row>
    <row r="37" spans="1:3" s="2" customFormat="1" ht="60.75" x14ac:dyDescent="0.2">
      <c r="A37" s="43" t="s">
        <v>187</v>
      </c>
      <c r="B37" s="16" t="s">
        <v>188</v>
      </c>
      <c r="C37" s="34">
        <v>34757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770569</v>
      </c>
    </row>
    <row r="39" spans="1:3" ht="30" customHeight="1" x14ac:dyDescent="0.2">
      <c r="A39" s="84" t="s">
        <v>130</v>
      </c>
      <c r="B39" s="85" t="s">
        <v>182</v>
      </c>
      <c r="C39" s="73">
        <v>31912</v>
      </c>
    </row>
    <row r="40" spans="1:3" ht="28.5" customHeight="1" x14ac:dyDescent="0.2">
      <c r="A40" s="42" t="s">
        <v>16</v>
      </c>
      <c r="B40" s="17" t="s">
        <v>17</v>
      </c>
      <c r="C40" s="32">
        <v>1636</v>
      </c>
    </row>
    <row r="41" spans="1:3" ht="28.5" customHeight="1" x14ac:dyDescent="0.2">
      <c r="A41" s="42" t="s">
        <v>18</v>
      </c>
      <c r="B41" s="17" t="s">
        <v>19</v>
      </c>
      <c r="C41" s="32">
        <v>3365</v>
      </c>
    </row>
    <row r="42" spans="1:3" ht="28.5" customHeight="1" x14ac:dyDescent="0.2">
      <c r="A42" s="42" t="s">
        <v>20</v>
      </c>
      <c r="B42" s="18" t="s">
        <v>183</v>
      </c>
      <c r="C42" s="32">
        <v>155</v>
      </c>
    </row>
    <row r="43" spans="1:3" ht="28.5" customHeight="1" x14ac:dyDescent="0.2">
      <c r="A43" s="44" t="s">
        <v>37</v>
      </c>
      <c r="B43" s="37" t="s">
        <v>30</v>
      </c>
      <c r="C43" s="32">
        <v>53</v>
      </c>
    </row>
    <row r="44" spans="1:3" ht="28.5" customHeight="1" x14ac:dyDescent="0.2">
      <c r="A44" s="44" t="s">
        <v>38</v>
      </c>
      <c r="B44" s="38" t="s">
        <v>31</v>
      </c>
      <c r="C44" s="32">
        <v>53</v>
      </c>
    </row>
    <row r="45" spans="1:3" ht="28.5" customHeight="1" x14ac:dyDescent="0.2">
      <c r="A45" s="44" t="s">
        <v>39</v>
      </c>
      <c r="B45" s="37" t="s">
        <v>32</v>
      </c>
      <c r="C45" s="32">
        <v>37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45</v>
      </c>
    </row>
    <row r="49" spans="1:3" ht="28.5" customHeight="1" x14ac:dyDescent="0.2">
      <c r="A49" s="44" t="s">
        <v>43</v>
      </c>
      <c r="B49" s="37" t="s">
        <v>36</v>
      </c>
      <c r="C49" s="32">
        <v>20</v>
      </c>
    </row>
    <row r="50" spans="1:3" ht="28.5" customHeight="1" x14ac:dyDescent="0.2">
      <c r="A50" s="42" t="s">
        <v>21</v>
      </c>
      <c r="B50" s="17" t="s">
        <v>156</v>
      </c>
      <c r="C50" s="32">
        <v>20572</v>
      </c>
    </row>
    <row r="51" spans="1:3" ht="28.5" customHeight="1" x14ac:dyDescent="0.2">
      <c r="A51" s="44" t="s">
        <v>157</v>
      </c>
      <c r="B51" s="37" t="s">
        <v>158</v>
      </c>
      <c r="C51" s="32">
        <v>100</v>
      </c>
    </row>
    <row r="52" spans="1:3" ht="28.5" customHeight="1" x14ac:dyDescent="0.2">
      <c r="A52" s="42" t="s">
        <v>22</v>
      </c>
      <c r="B52" s="18" t="s">
        <v>181</v>
      </c>
      <c r="C52" s="28">
        <v>4613</v>
      </c>
    </row>
    <row r="53" spans="1:3" ht="28.5" customHeight="1" x14ac:dyDescent="0.2">
      <c r="A53" s="44" t="s">
        <v>48</v>
      </c>
      <c r="B53" s="37" t="s">
        <v>44</v>
      </c>
      <c r="C53" s="32">
        <v>3532</v>
      </c>
    </row>
    <row r="54" spans="1:3" ht="28.5" customHeight="1" x14ac:dyDescent="0.2">
      <c r="A54" s="44" t="s">
        <v>49</v>
      </c>
      <c r="B54" s="37" t="s">
        <v>45</v>
      </c>
      <c r="C54" s="32">
        <v>504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577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1300</v>
      </c>
    </row>
    <row r="59" spans="1:3" ht="28.5" customHeight="1" x14ac:dyDescent="0.2">
      <c r="A59" s="42" t="s">
        <v>26</v>
      </c>
      <c r="B59" s="17" t="s">
        <v>27</v>
      </c>
      <c r="C59" s="32">
        <v>271</v>
      </c>
    </row>
    <row r="60" spans="1:3" ht="30" customHeight="1" x14ac:dyDescent="0.2">
      <c r="A60" s="76" t="s">
        <v>132</v>
      </c>
      <c r="B60" s="77" t="s">
        <v>160</v>
      </c>
      <c r="C60" s="86">
        <v>2967</v>
      </c>
    </row>
    <row r="61" spans="1:3" ht="42" customHeight="1" x14ac:dyDescent="0.2">
      <c r="A61" s="42" t="s">
        <v>99</v>
      </c>
      <c r="B61" s="17" t="s">
        <v>112</v>
      </c>
      <c r="C61" s="32">
        <v>57</v>
      </c>
    </row>
    <row r="62" spans="1:3" ht="31.5" customHeight="1" x14ac:dyDescent="0.2">
      <c r="A62" s="42" t="s">
        <v>28</v>
      </c>
      <c r="B62" s="17" t="s">
        <v>53</v>
      </c>
      <c r="C62" s="32">
        <v>1210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1700</v>
      </c>
    </row>
    <row r="65" spans="1:3" ht="32.25" customHeight="1" x14ac:dyDescent="0.2">
      <c r="A65" s="76" t="s">
        <v>134</v>
      </c>
      <c r="B65" s="77" t="s">
        <v>113</v>
      </c>
      <c r="C65" s="86">
        <v>1000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70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9414330</v>
      </c>
    </row>
    <row r="7" spans="1:3" ht="33" customHeight="1" x14ac:dyDescent="0.2">
      <c r="A7" s="39" t="s">
        <v>1</v>
      </c>
      <c r="B7" s="13" t="s">
        <v>116</v>
      </c>
      <c r="C7" s="12">
        <v>1236418</v>
      </c>
    </row>
    <row r="8" spans="1:3" ht="33" customHeight="1" x14ac:dyDescent="0.2">
      <c r="A8" s="39" t="s">
        <v>2</v>
      </c>
      <c r="B8" s="13" t="s">
        <v>117</v>
      </c>
      <c r="C8" s="12">
        <v>628394</v>
      </c>
    </row>
    <row r="9" spans="1:3" ht="33" customHeight="1" x14ac:dyDescent="0.2">
      <c r="A9" s="39" t="s">
        <v>3</v>
      </c>
      <c r="B9" s="13" t="s">
        <v>114</v>
      </c>
      <c r="C9" s="12">
        <v>4722255</v>
      </c>
    </row>
    <row r="10" spans="1:3" ht="31.5" customHeight="1" x14ac:dyDescent="0.2">
      <c r="A10" s="40" t="s">
        <v>54</v>
      </c>
      <c r="B10" s="36" t="s">
        <v>139</v>
      </c>
      <c r="C10" s="12">
        <v>455346</v>
      </c>
    </row>
    <row r="11" spans="1:3" ht="31.5" customHeight="1" x14ac:dyDescent="0.2">
      <c r="A11" s="40" t="s">
        <v>140</v>
      </c>
      <c r="B11" s="36" t="s">
        <v>143</v>
      </c>
      <c r="C11" s="12">
        <v>411460</v>
      </c>
    </row>
    <row r="12" spans="1:3" ht="31.5" customHeight="1" x14ac:dyDescent="0.2">
      <c r="A12" s="40" t="s">
        <v>141</v>
      </c>
      <c r="B12" s="36" t="s">
        <v>144</v>
      </c>
      <c r="C12" s="12">
        <v>169779</v>
      </c>
    </row>
    <row r="13" spans="1:3" ht="31.5" customHeight="1" x14ac:dyDescent="0.2">
      <c r="A13" s="40" t="s">
        <v>142</v>
      </c>
      <c r="B13" s="36" t="s">
        <v>145</v>
      </c>
      <c r="C13" s="12">
        <v>74937</v>
      </c>
    </row>
    <row r="14" spans="1:3" ht="33" customHeight="1" x14ac:dyDescent="0.2">
      <c r="A14" s="39" t="s">
        <v>4</v>
      </c>
      <c r="B14" s="13" t="s">
        <v>122</v>
      </c>
      <c r="C14" s="12">
        <v>351700</v>
      </c>
    </row>
    <row r="15" spans="1:3" ht="33" customHeight="1" x14ac:dyDescent="0.2">
      <c r="A15" s="39" t="s">
        <v>5</v>
      </c>
      <c r="B15" s="13" t="s">
        <v>118</v>
      </c>
      <c r="C15" s="12">
        <v>294390</v>
      </c>
    </row>
    <row r="16" spans="1:3" ht="33" customHeight="1" x14ac:dyDescent="0.2">
      <c r="A16" s="39" t="s">
        <v>6</v>
      </c>
      <c r="B16" s="13" t="s">
        <v>124</v>
      </c>
      <c r="C16" s="12">
        <v>260702</v>
      </c>
    </row>
    <row r="17" spans="1:3" ht="33" customHeight="1" x14ac:dyDescent="0.2">
      <c r="A17" s="39" t="s">
        <v>7</v>
      </c>
      <c r="B17" s="13" t="s">
        <v>123</v>
      </c>
      <c r="C17" s="12">
        <v>81687</v>
      </c>
    </row>
    <row r="18" spans="1:3" ht="33" customHeight="1" x14ac:dyDescent="0.2">
      <c r="A18" s="39" t="s">
        <v>8</v>
      </c>
      <c r="B18" s="13" t="s">
        <v>119</v>
      </c>
      <c r="C18" s="12">
        <v>210244</v>
      </c>
    </row>
    <row r="19" spans="1:3" ht="33" customHeight="1" x14ac:dyDescent="0.2">
      <c r="A19" s="39" t="s">
        <v>9</v>
      </c>
      <c r="B19" s="13" t="s">
        <v>120</v>
      </c>
      <c r="C19" s="12">
        <v>73014</v>
      </c>
    </row>
    <row r="20" spans="1:3" ht="33" customHeight="1" x14ac:dyDescent="0.2">
      <c r="A20" s="39" t="s">
        <v>10</v>
      </c>
      <c r="B20" s="13" t="s">
        <v>125</v>
      </c>
      <c r="C20" s="12">
        <v>4975</v>
      </c>
    </row>
    <row r="21" spans="1:3" ht="46.5" customHeight="1" x14ac:dyDescent="0.2">
      <c r="A21" s="39" t="s">
        <v>11</v>
      </c>
      <c r="B21" s="13" t="s">
        <v>121</v>
      </c>
      <c r="C21" s="12">
        <v>32868</v>
      </c>
    </row>
    <row r="22" spans="1:3" ht="33" customHeight="1" x14ac:dyDescent="0.2">
      <c r="A22" s="39" t="s">
        <v>12</v>
      </c>
      <c r="B22" s="13" t="s">
        <v>162</v>
      </c>
      <c r="C22" s="12">
        <v>263371</v>
      </c>
    </row>
    <row r="23" spans="1:3" ht="33" customHeight="1" x14ac:dyDescent="0.2">
      <c r="A23" s="39" t="s">
        <v>13</v>
      </c>
      <c r="B23" s="13" t="s">
        <v>146</v>
      </c>
      <c r="C23" s="12">
        <v>164381</v>
      </c>
    </row>
    <row r="24" spans="1:3" ht="33" customHeight="1" x14ac:dyDescent="0.2">
      <c r="A24" s="41" t="s">
        <v>14</v>
      </c>
      <c r="B24" s="29" t="s">
        <v>176</v>
      </c>
      <c r="C24" s="12">
        <v>1040221</v>
      </c>
    </row>
    <row r="25" spans="1:3" ht="37.5" x14ac:dyDescent="0.2">
      <c r="A25" s="40" t="s">
        <v>126</v>
      </c>
      <c r="B25" s="36" t="s">
        <v>148</v>
      </c>
      <c r="C25" s="12">
        <v>1038631</v>
      </c>
    </row>
    <row r="26" spans="1:3" ht="31.5" customHeight="1" x14ac:dyDescent="0.2">
      <c r="A26" s="40" t="s">
        <v>147</v>
      </c>
      <c r="B26" s="36" t="s">
        <v>150</v>
      </c>
      <c r="C26" s="12">
        <v>1029</v>
      </c>
    </row>
    <row r="27" spans="1:3" ht="37.5" x14ac:dyDescent="0.2">
      <c r="A27" s="40" t="s">
        <v>151</v>
      </c>
      <c r="B27" s="36" t="s">
        <v>149</v>
      </c>
      <c r="C27" s="12">
        <v>561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0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46710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3000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202473</v>
      </c>
    </row>
    <row r="37" spans="1:3" s="2" customFormat="1" ht="60.75" x14ac:dyDescent="0.2">
      <c r="A37" s="43" t="s">
        <v>187</v>
      </c>
      <c r="B37" s="16" t="s">
        <v>188</v>
      </c>
      <c r="C37" s="34">
        <v>77355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1526618</v>
      </c>
    </row>
    <row r="39" spans="1:3" ht="30" customHeight="1" x14ac:dyDescent="0.2">
      <c r="A39" s="84" t="s">
        <v>130</v>
      </c>
      <c r="B39" s="85" t="s">
        <v>182</v>
      </c>
      <c r="C39" s="73">
        <v>68571</v>
      </c>
    </row>
    <row r="40" spans="1:3" ht="28.5" customHeight="1" x14ac:dyDescent="0.2">
      <c r="A40" s="42" t="s">
        <v>16</v>
      </c>
      <c r="B40" s="17" t="s">
        <v>17</v>
      </c>
      <c r="C40" s="32">
        <v>2479</v>
      </c>
    </row>
    <row r="41" spans="1:3" ht="28.5" customHeight="1" x14ac:dyDescent="0.2">
      <c r="A41" s="42" t="s">
        <v>18</v>
      </c>
      <c r="B41" s="17" t="s">
        <v>19</v>
      </c>
      <c r="C41" s="32">
        <v>9107</v>
      </c>
    </row>
    <row r="42" spans="1:3" ht="28.5" customHeight="1" x14ac:dyDescent="0.2">
      <c r="A42" s="42" t="s">
        <v>20</v>
      </c>
      <c r="B42" s="18" t="s">
        <v>183</v>
      </c>
      <c r="C42" s="32">
        <v>475</v>
      </c>
    </row>
    <row r="43" spans="1:3" ht="28.5" customHeight="1" x14ac:dyDescent="0.2">
      <c r="A43" s="44" t="s">
        <v>37</v>
      </c>
      <c r="B43" s="37" t="s">
        <v>30</v>
      </c>
      <c r="C43" s="32">
        <v>130</v>
      </c>
    </row>
    <row r="44" spans="1:3" ht="28.5" customHeight="1" x14ac:dyDescent="0.2">
      <c r="A44" s="44" t="s">
        <v>38</v>
      </c>
      <c r="B44" s="38" t="s">
        <v>31</v>
      </c>
      <c r="C44" s="32">
        <v>130</v>
      </c>
    </row>
    <row r="45" spans="1:3" ht="28.5" customHeight="1" x14ac:dyDescent="0.2">
      <c r="A45" s="44" t="s">
        <v>39</v>
      </c>
      <c r="B45" s="37" t="s">
        <v>32</v>
      </c>
      <c r="C45" s="32">
        <v>10</v>
      </c>
    </row>
    <row r="46" spans="1:3" ht="28.5" customHeight="1" x14ac:dyDescent="0.2">
      <c r="A46" s="44" t="s">
        <v>40</v>
      </c>
      <c r="B46" s="37" t="s">
        <v>33</v>
      </c>
      <c r="C46" s="32">
        <v>1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310</v>
      </c>
    </row>
    <row r="49" spans="1:3" ht="28.5" customHeight="1" x14ac:dyDescent="0.2">
      <c r="A49" s="44" t="s">
        <v>43</v>
      </c>
      <c r="B49" s="37" t="s">
        <v>36</v>
      </c>
      <c r="C49" s="32">
        <v>24</v>
      </c>
    </row>
    <row r="50" spans="1:3" ht="28.5" customHeight="1" x14ac:dyDescent="0.2">
      <c r="A50" s="42" t="s">
        <v>21</v>
      </c>
      <c r="B50" s="17" t="s">
        <v>156</v>
      </c>
      <c r="C50" s="32">
        <v>40897</v>
      </c>
    </row>
    <row r="51" spans="1:3" ht="28.5" customHeight="1" x14ac:dyDescent="0.2">
      <c r="A51" s="44" t="s">
        <v>157</v>
      </c>
      <c r="B51" s="37" t="s">
        <v>158</v>
      </c>
      <c r="C51" s="32">
        <v>250</v>
      </c>
    </row>
    <row r="52" spans="1:3" ht="28.5" customHeight="1" x14ac:dyDescent="0.2">
      <c r="A52" s="42" t="s">
        <v>22</v>
      </c>
      <c r="B52" s="18" t="s">
        <v>181</v>
      </c>
      <c r="C52" s="28">
        <v>9168</v>
      </c>
    </row>
    <row r="53" spans="1:3" ht="28.5" customHeight="1" x14ac:dyDescent="0.2">
      <c r="A53" s="44" t="s">
        <v>48</v>
      </c>
      <c r="B53" s="37" t="s">
        <v>44</v>
      </c>
      <c r="C53" s="32">
        <v>7015</v>
      </c>
    </row>
    <row r="54" spans="1:3" ht="28.5" customHeight="1" x14ac:dyDescent="0.2">
      <c r="A54" s="44" t="s">
        <v>49</v>
      </c>
      <c r="B54" s="37" t="s">
        <v>45</v>
      </c>
      <c r="C54" s="32">
        <v>1002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1151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6136</v>
      </c>
    </row>
    <row r="59" spans="1:3" ht="28.5" customHeight="1" x14ac:dyDescent="0.2">
      <c r="A59" s="42" t="s">
        <v>26</v>
      </c>
      <c r="B59" s="17" t="s">
        <v>27</v>
      </c>
      <c r="C59" s="32">
        <v>309</v>
      </c>
    </row>
    <row r="60" spans="1:3" ht="30" customHeight="1" x14ac:dyDescent="0.2">
      <c r="A60" s="76" t="s">
        <v>132</v>
      </c>
      <c r="B60" s="77" t="s">
        <v>160</v>
      </c>
      <c r="C60" s="86">
        <v>15522</v>
      </c>
    </row>
    <row r="61" spans="1:3" ht="42" customHeight="1" x14ac:dyDescent="0.2">
      <c r="A61" s="42" t="s">
        <v>99</v>
      </c>
      <c r="B61" s="17" t="s">
        <v>112</v>
      </c>
      <c r="C61" s="32">
        <v>300</v>
      </c>
    </row>
    <row r="62" spans="1:3" ht="31.5" customHeight="1" x14ac:dyDescent="0.2">
      <c r="A62" s="42" t="s">
        <v>28</v>
      </c>
      <c r="B62" s="17" t="s">
        <v>53</v>
      </c>
      <c r="C62" s="32">
        <v>11108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4114</v>
      </c>
    </row>
    <row r="65" spans="1:3" ht="32.25" customHeight="1" x14ac:dyDescent="0.2">
      <c r="A65" s="76" t="s">
        <v>134</v>
      </c>
      <c r="B65" s="77" t="s">
        <v>113</v>
      </c>
      <c r="C65" s="86">
        <v>1355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:C65"/>
  <sheetViews>
    <sheetView showGridLines="0" view="pageBreakPreview" zoomScale="55" zoomScaleNormal="70" zoomScaleSheetLayoutView="55" workbookViewId="0">
      <pane ySplit="6" topLeftCell="A7" activePane="bottomLeft" state="frozen"/>
      <selection sqref="A1:C1"/>
      <selection pane="bottomLef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71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2574942</v>
      </c>
    </row>
    <row r="7" spans="1:3" ht="33" customHeight="1" x14ac:dyDescent="0.2">
      <c r="A7" s="39" t="s">
        <v>1</v>
      </c>
      <c r="B7" s="13" t="s">
        <v>116</v>
      </c>
      <c r="C7" s="12">
        <v>322518</v>
      </c>
    </row>
    <row r="8" spans="1:3" ht="33" customHeight="1" x14ac:dyDescent="0.2">
      <c r="A8" s="39" t="s">
        <v>2</v>
      </c>
      <c r="B8" s="13" t="s">
        <v>117</v>
      </c>
      <c r="C8" s="12">
        <v>148225</v>
      </c>
    </row>
    <row r="9" spans="1:3" ht="33" customHeight="1" x14ac:dyDescent="0.2">
      <c r="A9" s="39" t="s">
        <v>3</v>
      </c>
      <c r="B9" s="13" t="s">
        <v>114</v>
      </c>
      <c r="C9" s="12">
        <v>1345223</v>
      </c>
    </row>
    <row r="10" spans="1:3" ht="31.5" customHeight="1" x14ac:dyDescent="0.2">
      <c r="A10" s="40" t="s">
        <v>54</v>
      </c>
      <c r="B10" s="36" t="s">
        <v>139</v>
      </c>
      <c r="C10" s="12">
        <v>114152</v>
      </c>
    </row>
    <row r="11" spans="1:3" ht="31.5" customHeight="1" x14ac:dyDescent="0.2">
      <c r="A11" s="40" t="s">
        <v>140</v>
      </c>
      <c r="B11" s="36" t="s">
        <v>143</v>
      </c>
      <c r="C11" s="12">
        <v>102152</v>
      </c>
    </row>
    <row r="12" spans="1:3" ht="31.5" customHeight="1" x14ac:dyDescent="0.2">
      <c r="A12" s="40" t="s">
        <v>141</v>
      </c>
      <c r="B12" s="36" t="s">
        <v>144</v>
      </c>
      <c r="C12" s="12">
        <v>58603</v>
      </c>
    </row>
    <row r="13" spans="1:3" ht="31.5" customHeight="1" x14ac:dyDescent="0.2">
      <c r="A13" s="40" t="s">
        <v>142</v>
      </c>
      <c r="B13" s="36" t="s">
        <v>145</v>
      </c>
      <c r="C13" s="12">
        <v>27103</v>
      </c>
    </row>
    <row r="14" spans="1:3" ht="33" customHeight="1" x14ac:dyDescent="0.2">
      <c r="A14" s="39" t="s">
        <v>4</v>
      </c>
      <c r="B14" s="13" t="s">
        <v>122</v>
      </c>
      <c r="C14" s="12">
        <v>90028</v>
      </c>
    </row>
    <row r="15" spans="1:3" ht="33" customHeight="1" x14ac:dyDescent="0.2">
      <c r="A15" s="39" t="s">
        <v>5</v>
      </c>
      <c r="B15" s="13" t="s">
        <v>118</v>
      </c>
      <c r="C15" s="12">
        <v>82422</v>
      </c>
    </row>
    <row r="16" spans="1:3" ht="33" customHeight="1" x14ac:dyDescent="0.2">
      <c r="A16" s="39" t="s">
        <v>6</v>
      </c>
      <c r="B16" s="13" t="s">
        <v>124</v>
      </c>
      <c r="C16" s="12">
        <v>60180</v>
      </c>
    </row>
    <row r="17" spans="1:3" ht="33" customHeight="1" x14ac:dyDescent="0.2">
      <c r="A17" s="39" t="s">
        <v>7</v>
      </c>
      <c r="B17" s="13" t="s">
        <v>123</v>
      </c>
      <c r="C17" s="12">
        <v>30335</v>
      </c>
    </row>
    <row r="18" spans="1:3" ht="33" customHeight="1" x14ac:dyDescent="0.2">
      <c r="A18" s="39" t="s">
        <v>8</v>
      </c>
      <c r="B18" s="13" t="s">
        <v>119</v>
      </c>
      <c r="C18" s="12">
        <v>69548</v>
      </c>
    </row>
    <row r="19" spans="1:3" ht="33" customHeight="1" x14ac:dyDescent="0.2">
      <c r="A19" s="39" t="s">
        <v>9</v>
      </c>
      <c r="B19" s="13" t="s">
        <v>120</v>
      </c>
      <c r="C19" s="12">
        <v>26757</v>
      </c>
    </row>
    <row r="20" spans="1:3" ht="33" customHeight="1" x14ac:dyDescent="0.2">
      <c r="A20" s="39" t="s">
        <v>10</v>
      </c>
      <c r="B20" s="13" t="s">
        <v>125</v>
      </c>
      <c r="C20" s="12">
        <v>1660</v>
      </c>
    </row>
    <row r="21" spans="1:3" ht="46.5" customHeight="1" x14ac:dyDescent="0.2">
      <c r="A21" s="39" t="s">
        <v>11</v>
      </c>
      <c r="B21" s="13" t="s">
        <v>121</v>
      </c>
      <c r="C21" s="12">
        <v>6079</v>
      </c>
    </row>
    <row r="22" spans="1:3" ht="33" customHeight="1" x14ac:dyDescent="0.2">
      <c r="A22" s="39" t="s">
        <v>12</v>
      </c>
      <c r="B22" s="13" t="s">
        <v>162</v>
      </c>
      <c r="C22" s="12">
        <v>56052</v>
      </c>
    </row>
    <row r="23" spans="1:3" ht="33" customHeight="1" x14ac:dyDescent="0.2">
      <c r="A23" s="39" t="s">
        <v>13</v>
      </c>
      <c r="B23" s="13" t="s">
        <v>146</v>
      </c>
      <c r="C23" s="12">
        <v>34500</v>
      </c>
    </row>
    <row r="24" spans="1:3" ht="33" customHeight="1" x14ac:dyDescent="0.2">
      <c r="A24" s="41" t="s">
        <v>14</v>
      </c>
      <c r="B24" s="29" t="s">
        <v>176</v>
      </c>
      <c r="C24" s="12">
        <v>254313</v>
      </c>
    </row>
    <row r="25" spans="1:3" ht="37.5" x14ac:dyDescent="0.2">
      <c r="A25" s="40" t="s">
        <v>126</v>
      </c>
      <c r="B25" s="36" t="s">
        <v>148</v>
      </c>
      <c r="C25" s="12">
        <v>253523</v>
      </c>
    </row>
    <row r="26" spans="1:3" ht="31.5" customHeight="1" x14ac:dyDescent="0.2">
      <c r="A26" s="40" t="s">
        <v>147</v>
      </c>
      <c r="B26" s="36" t="s">
        <v>150</v>
      </c>
      <c r="C26" s="12">
        <v>590</v>
      </c>
    </row>
    <row r="27" spans="1:3" ht="37.5" x14ac:dyDescent="0.2">
      <c r="A27" s="40" t="s">
        <v>151</v>
      </c>
      <c r="B27" s="36" t="s">
        <v>149</v>
      </c>
      <c r="C27" s="12">
        <v>200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19393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27180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529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57750</v>
      </c>
    </row>
    <row r="37" spans="1:3" s="2" customFormat="1" ht="60.75" x14ac:dyDescent="0.2">
      <c r="A37" s="43" t="s">
        <v>187</v>
      </c>
      <c r="B37" s="16" t="s">
        <v>188</v>
      </c>
      <c r="C37" s="34">
        <v>23614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383568</v>
      </c>
    </row>
    <row r="39" spans="1:3" ht="30" customHeight="1" x14ac:dyDescent="0.2">
      <c r="A39" s="84" t="s">
        <v>130</v>
      </c>
      <c r="B39" s="85" t="s">
        <v>182</v>
      </c>
      <c r="C39" s="73">
        <v>17716</v>
      </c>
    </row>
    <row r="40" spans="1:3" ht="28.5" customHeight="1" x14ac:dyDescent="0.2">
      <c r="A40" s="42" t="s">
        <v>16</v>
      </c>
      <c r="B40" s="17" t="s">
        <v>17</v>
      </c>
      <c r="C40" s="32">
        <v>632</v>
      </c>
    </row>
    <row r="41" spans="1:3" ht="28.5" customHeight="1" x14ac:dyDescent="0.2">
      <c r="A41" s="42" t="s">
        <v>18</v>
      </c>
      <c r="B41" s="17" t="s">
        <v>19</v>
      </c>
      <c r="C41" s="32">
        <v>2215</v>
      </c>
    </row>
    <row r="42" spans="1:3" ht="28.5" customHeight="1" x14ac:dyDescent="0.2">
      <c r="A42" s="42" t="s">
        <v>20</v>
      </c>
      <c r="B42" s="18" t="s">
        <v>183</v>
      </c>
      <c r="C42" s="32">
        <v>61</v>
      </c>
    </row>
    <row r="43" spans="1:3" ht="28.5" customHeight="1" x14ac:dyDescent="0.2">
      <c r="A43" s="44" t="s">
        <v>37</v>
      </c>
      <c r="B43" s="37" t="s">
        <v>30</v>
      </c>
      <c r="C43" s="32">
        <v>7</v>
      </c>
    </row>
    <row r="44" spans="1:3" ht="28.5" customHeight="1" x14ac:dyDescent="0.2">
      <c r="A44" s="44" t="s">
        <v>38</v>
      </c>
      <c r="B44" s="38" t="s">
        <v>31</v>
      </c>
      <c r="C44" s="32">
        <v>7</v>
      </c>
    </row>
    <row r="45" spans="1:3" ht="28.5" customHeight="1" x14ac:dyDescent="0.2">
      <c r="A45" s="44" t="s">
        <v>39</v>
      </c>
      <c r="B45" s="37" t="s">
        <v>32</v>
      </c>
      <c r="C45" s="32">
        <v>17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20</v>
      </c>
    </row>
    <row r="49" spans="1:3" ht="28.5" customHeight="1" x14ac:dyDescent="0.2">
      <c r="A49" s="44" t="s">
        <v>43</v>
      </c>
      <c r="B49" s="37" t="s">
        <v>36</v>
      </c>
      <c r="C49" s="32">
        <v>17</v>
      </c>
    </row>
    <row r="50" spans="1:3" ht="28.5" customHeight="1" x14ac:dyDescent="0.2">
      <c r="A50" s="42" t="s">
        <v>21</v>
      </c>
      <c r="B50" s="17" t="s">
        <v>156</v>
      </c>
      <c r="C50" s="32">
        <v>11567</v>
      </c>
    </row>
    <row r="51" spans="1:3" ht="28.5" customHeight="1" x14ac:dyDescent="0.2">
      <c r="A51" s="44" t="s">
        <v>157</v>
      </c>
      <c r="B51" s="37" t="s">
        <v>158</v>
      </c>
      <c r="C51" s="32">
        <v>36</v>
      </c>
    </row>
    <row r="52" spans="1:3" ht="28.5" customHeight="1" x14ac:dyDescent="0.2">
      <c r="A52" s="42" t="s">
        <v>22</v>
      </c>
      <c r="B52" s="18" t="s">
        <v>181</v>
      </c>
      <c r="C52" s="28">
        <v>2596</v>
      </c>
    </row>
    <row r="53" spans="1:3" ht="28.5" customHeight="1" x14ac:dyDescent="0.2">
      <c r="A53" s="44" t="s">
        <v>48</v>
      </c>
      <c r="B53" s="37" t="s">
        <v>44</v>
      </c>
      <c r="C53" s="32">
        <v>1986</v>
      </c>
    </row>
    <row r="54" spans="1:3" ht="28.5" customHeight="1" x14ac:dyDescent="0.2">
      <c r="A54" s="44" t="s">
        <v>49</v>
      </c>
      <c r="B54" s="37" t="s">
        <v>45</v>
      </c>
      <c r="C54" s="32">
        <v>284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326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460</v>
      </c>
    </row>
    <row r="59" spans="1:3" ht="28.5" customHeight="1" x14ac:dyDescent="0.2">
      <c r="A59" s="42" t="s">
        <v>26</v>
      </c>
      <c r="B59" s="17" t="s">
        <v>27</v>
      </c>
      <c r="C59" s="32">
        <v>185</v>
      </c>
    </row>
    <row r="60" spans="1:3" ht="30" customHeight="1" x14ac:dyDescent="0.2">
      <c r="A60" s="76" t="s">
        <v>132</v>
      </c>
      <c r="B60" s="77" t="s">
        <v>160</v>
      </c>
      <c r="C60" s="86">
        <v>10795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10239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556</v>
      </c>
    </row>
    <row r="65" spans="1:3" ht="32.25" customHeight="1" x14ac:dyDescent="0.2">
      <c r="A65" s="76" t="s">
        <v>134</v>
      </c>
      <c r="B65" s="77" t="s">
        <v>113</v>
      </c>
      <c r="C65" s="86">
        <v>3885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72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2692333</v>
      </c>
    </row>
    <row r="7" spans="1:3" ht="33" customHeight="1" x14ac:dyDescent="0.2">
      <c r="A7" s="39" t="s">
        <v>1</v>
      </c>
      <c r="B7" s="13" t="s">
        <v>116</v>
      </c>
      <c r="C7" s="12">
        <v>372944</v>
      </c>
    </row>
    <row r="8" spans="1:3" ht="33" customHeight="1" x14ac:dyDescent="0.2">
      <c r="A8" s="39" t="s">
        <v>2</v>
      </c>
      <c r="B8" s="13" t="s">
        <v>117</v>
      </c>
      <c r="C8" s="12">
        <v>158133</v>
      </c>
    </row>
    <row r="9" spans="1:3" ht="33" customHeight="1" x14ac:dyDescent="0.2">
      <c r="A9" s="39" t="s">
        <v>3</v>
      </c>
      <c r="B9" s="13" t="s">
        <v>114</v>
      </c>
      <c r="C9" s="12">
        <v>1394800</v>
      </c>
    </row>
    <row r="10" spans="1:3" ht="31.5" customHeight="1" x14ac:dyDescent="0.2">
      <c r="A10" s="40" t="s">
        <v>54</v>
      </c>
      <c r="B10" s="36" t="s">
        <v>139</v>
      </c>
      <c r="C10" s="12">
        <v>106344</v>
      </c>
    </row>
    <row r="11" spans="1:3" ht="31.5" customHeight="1" x14ac:dyDescent="0.2">
      <c r="A11" s="40" t="s">
        <v>140</v>
      </c>
      <c r="B11" s="36" t="s">
        <v>143</v>
      </c>
      <c r="C11" s="12">
        <v>95519</v>
      </c>
    </row>
    <row r="12" spans="1:3" ht="31.5" customHeight="1" x14ac:dyDescent="0.2">
      <c r="A12" s="40" t="s">
        <v>141</v>
      </c>
      <c r="B12" s="36" t="s">
        <v>144</v>
      </c>
      <c r="C12" s="12">
        <v>48395</v>
      </c>
    </row>
    <row r="13" spans="1:3" ht="31.5" customHeight="1" x14ac:dyDescent="0.2">
      <c r="A13" s="40" t="s">
        <v>142</v>
      </c>
      <c r="B13" s="36" t="s">
        <v>145</v>
      </c>
      <c r="C13" s="12">
        <v>21530</v>
      </c>
    </row>
    <row r="14" spans="1:3" ht="33" customHeight="1" x14ac:dyDescent="0.2">
      <c r="A14" s="39" t="s">
        <v>4</v>
      </c>
      <c r="B14" s="13" t="s">
        <v>122</v>
      </c>
      <c r="C14" s="12">
        <v>105383</v>
      </c>
    </row>
    <row r="15" spans="1:3" ht="33" customHeight="1" x14ac:dyDescent="0.2">
      <c r="A15" s="39" t="s">
        <v>5</v>
      </c>
      <c r="B15" s="13" t="s">
        <v>118</v>
      </c>
      <c r="C15" s="12">
        <v>76217</v>
      </c>
    </row>
    <row r="16" spans="1:3" ht="33" customHeight="1" x14ac:dyDescent="0.2">
      <c r="A16" s="39" t="s">
        <v>6</v>
      </c>
      <c r="B16" s="13" t="s">
        <v>124</v>
      </c>
      <c r="C16" s="12">
        <v>46098</v>
      </c>
    </row>
    <row r="17" spans="1:3" ht="33" customHeight="1" x14ac:dyDescent="0.2">
      <c r="A17" s="39" t="s">
        <v>7</v>
      </c>
      <c r="B17" s="13" t="s">
        <v>123</v>
      </c>
      <c r="C17" s="12">
        <v>24113</v>
      </c>
    </row>
    <row r="18" spans="1:3" ht="33" customHeight="1" x14ac:dyDescent="0.2">
      <c r="A18" s="39" t="s">
        <v>8</v>
      </c>
      <c r="B18" s="13" t="s">
        <v>119</v>
      </c>
      <c r="C18" s="12">
        <v>84345</v>
      </c>
    </row>
    <row r="19" spans="1:3" ht="33" customHeight="1" x14ac:dyDescent="0.2">
      <c r="A19" s="39" t="s">
        <v>9</v>
      </c>
      <c r="B19" s="13" t="s">
        <v>120</v>
      </c>
      <c r="C19" s="12">
        <v>22265</v>
      </c>
    </row>
    <row r="20" spans="1:3" ht="33" customHeight="1" x14ac:dyDescent="0.2">
      <c r="A20" s="39" t="s">
        <v>10</v>
      </c>
      <c r="B20" s="13" t="s">
        <v>125</v>
      </c>
      <c r="C20" s="12">
        <v>2925</v>
      </c>
    </row>
    <row r="21" spans="1:3" ht="46.5" customHeight="1" x14ac:dyDescent="0.2">
      <c r="A21" s="39" t="s">
        <v>11</v>
      </c>
      <c r="B21" s="13" t="s">
        <v>121</v>
      </c>
      <c r="C21" s="12">
        <v>6704</v>
      </c>
    </row>
    <row r="22" spans="1:3" ht="33" customHeight="1" x14ac:dyDescent="0.2">
      <c r="A22" s="39" t="s">
        <v>12</v>
      </c>
      <c r="B22" s="13" t="s">
        <v>162</v>
      </c>
      <c r="C22" s="12">
        <v>66785</v>
      </c>
    </row>
    <row r="23" spans="1:3" ht="33" customHeight="1" x14ac:dyDescent="0.2">
      <c r="A23" s="39" t="s">
        <v>13</v>
      </c>
      <c r="B23" s="13" t="s">
        <v>146</v>
      </c>
      <c r="C23" s="12">
        <v>34984</v>
      </c>
    </row>
    <row r="24" spans="1:3" ht="33" customHeight="1" x14ac:dyDescent="0.2">
      <c r="A24" s="41" t="s">
        <v>14</v>
      </c>
      <c r="B24" s="29" t="s">
        <v>176</v>
      </c>
      <c r="C24" s="12">
        <v>281372</v>
      </c>
    </row>
    <row r="25" spans="1:3" ht="37.5" x14ac:dyDescent="0.2">
      <c r="A25" s="40" t="s">
        <v>126</v>
      </c>
      <c r="B25" s="36" t="s">
        <v>148</v>
      </c>
      <c r="C25" s="12">
        <v>280702</v>
      </c>
    </row>
    <row r="26" spans="1:3" ht="31.5" customHeight="1" x14ac:dyDescent="0.2">
      <c r="A26" s="40" t="s">
        <v>147</v>
      </c>
      <c r="B26" s="36" t="s">
        <v>150</v>
      </c>
      <c r="C26" s="12">
        <v>520</v>
      </c>
    </row>
    <row r="27" spans="1:3" ht="37.5" x14ac:dyDescent="0.2">
      <c r="A27" s="40" t="s">
        <v>151</v>
      </c>
      <c r="B27" s="36" t="s">
        <v>149</v>
      </c>
      <c r="C27" s="12">
        <v>150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0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15057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208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94591</v>
      </c>
    </row>
    <row r="37" spans="1:3" s="2" customFormat="1" ht="60.75" x14ac:dyDescent="0.2">
      <c r="A37" s="43" t="s">
        <v>187</v>
      </c>
      <c r="B37" s="16" t="s">
        <v>188</v>
      </c>
      <c r="C37" s="34">
        <v>21132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398421</v>
      </c>
    </row>
    <row r="39" spans="1:3" ht="30" customHeight="1" x14ac:dyDescent="0.2">
      <c r="A39" s="84" t="s">
        <v>130</v>
      </c>
      <c r="B39" s="85" t="s">
        <v>182</v>
      </c>
      <c r="C39" s="73">
        <v>20079</v>
      </c>
    </row>
    <row r="40" spans="1:3" ht="28.5" customHeight="1" x14ac:dyDescent="0.2">
      <c r="A40" s="42" t="s">
        <v>16</v>
      </c>
      <c r="B40" s="17" t="s">
        <v>17</v>
      </c>
      <c r="C40" s="32">
        <v>795</v>
      </c>
    </row>
    <row r="41" spans="1:3" ht="28.5" customHeight="1" x14ac:dyDescent="0.2">
      <c r="A41" s="42" t="s">
        <v>18</v>
      </c>
      <c r="B41" s="17" t="s">
        <v>19</v>
      </c>
      <c r="C41" s="32">
        <v>2125</v>
      </c>
    </row>
    <row r="42" spans="1:3" ht="28.5" customHeight="1" x14ac:dyDescent="0.2">
      <c r="A42" s="42" t="s">
        <v>20</v>
      </c>
      <c r="B42" s="18" t="s">
        <v>183</v>
      </c>
      <c r="C42" s="32">
        <v>135</v>
      </c>
    </row>
    <row r="43" spans="1:3" ht="28.5" customHeight="1" x14ac:dyDescent="0.2">
      <c r="A43" s="44" t="s">
        <v>37</v>
      </c>
      <c r="B43" s="37" t="s">
        <v>30</v>
      </c>
      <c r="C43" s="32">
        <v>31</v>
      </c>
    </row>
    <row r="44" spans="1:3" ht="28.5" customHeight="1" x14ac:dyDescent="0.2">
      <c r="A44" s="44" t="s">
        <v>38</v>
      </c>
      <c r="B44" s="38" t="s">
        <v>31</v>
      </c>
      <c r="C44" s="32">
        <v>28</v>
      </c>
    </row>
    <row r="45" spans="1:3" ht="28.5" customHeight="1" x14ac:dyDescent="0.2">
      <c r="A45" s="44" t="s">
        <v>39</v>
      </c>
      <c r="B45" s="37" t="s">
        <v>32</v>
      </c>
      <c r="C45" s="32">
        <v>5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96</v>
      </c>
    </row>
    <row r="49" spans="1:3" ht="28.5" customHeight="1" x14ac:dyDescent="0.2">
      <c r="A49" s="44" t="s">
        <v>43</v>
      </c>
      <c r="B49" s="37" t="s">
        <v>36</v>
      </c>
      <c r="C49" s="32">
        <v>3</v>
      </c>
    </row>
    <row r="50" spans="1:3" ht="28.5" customHeight="1" x14ac:dyDescent="0.2">
      <c r="A50" s="42" t="s">
        <v>21</v>
      </c>
      <c r="B50" s="17" t="s">
        <v>156</v>
      </c>
      <c r="C50" s="32">
        <v>12291</v>
      </c>
    </row>
    <row r="51" spans="1:3" ht="28.5" customHeight="1" x14ac:dyDescent="0.2">
      <c r="A51" s="44" t="s">
        <v>157</v>
      </c>
      <c r="B51" s="37" t="s">
        <v>158</v>
      </c>
      <c r="C51" s="32">
        <v>30</v>
      </c>
    </row>
    <row r="52" spans="1:3" ht="28.5" customHeight="1" x14ac:dyDescent="0.2">
      <c r="A52" s="42" t="s">
        <v>22</v>
      </c>
      <c r="B52" s="18" t="s">
        <v>181</v>
      </c>
      <c r="C52" s="28">
        <v>2742</v>
      </c>
    </row>
    <row r="53" spans="1:3" ht="28.5" customHeight="1" x14ac:dyDescent="0.2">
      <c r="A53" s="44" t="s">
        <v>48</v>
      </c>
      <c r="B53" s="37" t="s">
        <v>44</v>
      </c>
      <c r="C53" s="32">
        <v>2111</v>
      </c>
    </row>
    <row r="54" spans="1:3" ht="28.5" customHeight="1" x14ac:dyDescent="0.2">
      <c r="A54" s="44" t="s">
        <v>49</v>
      </c>
      <c r="B54" s="37" t="s">
        <v>45</v>
      </c>
      <c r="C54" s="32">
        <v>301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330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1822</v>
      </c>
    </row>
    <row r="59" spans="1:3" ht="28.5" customHeight="1" x14ac:dyDescent="0.2">
      <c r="A59" s="42" t="s">
        <v>26</v>
      </c>
      <c r="B59" s="17" t="s">
        <v>27</v>
      </c>
      <c r="C59" s="32">
        <v>169</v>
      </c>
    </row>
    <row r="60" spans="1:3" ht="30" customHeight="1" x14ac:dyDescent="0.2">
      <c r="A60" s="76" t="s">
        <v>132</v>
      </c>
      <c r="B60" s="77" t="s">
        <v>160</v>
      </c>
      <c r="C60" s="86">
        <v>946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209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737</v>
      </c>
    </row>
    <row r="65" spans="1:3" ht="32.25" customHeight="1" x14ac:dyDescent="0.2">
      <c r="A65" s="76" t="s">
        <v>134</v>
      </c>
      <c r="B65" s="77" t="s">
        <v>113</v>
      </c>
      <c r="C65" s="86">
        <v>45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73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6959843</v>
      </c>
    </row>
    <row r="7" spans="1:3" ht="33" customHeight="1" x14ac:dyDescent="0.2">
      <c r="A7" s="39" t="s">
        <v>1</v>
      </c>
      <c r="B7" s="13" t="s">
        <v>116</v>
      </c>
      <c r="C7" s="12">
        <v>955000</v>
      </c>
    </row>
    <row r="8" spans="1:3" ht="33" customHeight="1" x14ac:dyDescent="0.2">
      <c r="A8" s="39" t="s">
        <v>2</v>
      </c>
      <c r="B8" s="13" t="s">
        <v>117</v>
      </c>
      <c r="C8" s="12">
        <v>428589</v>
      </c>
    </row>
    <row r="9" spans="1:3" ht="33" customHeight="1" x14ac:dyDescent="0.2">
      <c r="A9" s="39" t="s">
        <v>3</v>
      </c>
      <c r="B9" s="13" t="s">
        <v>114</v>
      </c>
      <c r="C9" s="12">
        <v>3579771</v>
      </c>
    </row>
    <row r="10" spans="1:3" ht="31.5" customHeight="1" x14ac:dyDescent="0.2">
      <c r="A10" s="40" t="s">
        <v>54</v>
      </c>
      <c r="B10" s="36" t="s">
        <v>139</v>
      </c>
      <c r="C10" s="12">
        <v>327979</v>
      </c>
    </row>
    <row r="11" spans="1:3" ht="31.5" customHeight="1" x14ac:dyDescent="0.2">
      <c r="A11" s="40" t="s">
        <v>140</v>
      </c>
      <c r="B11" s="36" t="s">
        <v>143</v>
      </c>
      <c r="C11" s="12">
        <v>306369</v>
      </c>
    </row>
    <row r="12" spans="1:3" ht="31.5" customHeight="1" x14ac:dyDescent="0.2">
      <c r="A12" s="40" t="s">
        <v>141</v>
      </c>
      <c r="B12" s="36" t="s">
        <v>144</v>
      </c>
      <c r="C12" s="12">
        <v>138738</v>
      </c>
    </row>
    <row r="13" spans="1:3" ht="31.5" customHeight="1" x14ac:dyDescent="0.2">
      <c r="A13" s="40" t="s">
        <v>142</v>
      </c>
      <c r="B13" s="36" t="s">
        <v>145</v>
      </c>
      <c r="C13" s="12">
        <v>65734</v>
      </c>
    </row>
    <row r="14" spans="1:3" ht="33" customHeight="1" x14ac:dyDescent="0.2">
      <c r="A14" s="39" t="s">
        <v>4</v>
      </c>
      <c r="B14" s="13" t="s">
        <v>122</v>
      </c>
      <c r="C14" s="12">
        <v>238367</v>
      </c>
    </row>
    <row r="15" spans="1:3" ht="33" customHeight="1" x14ac:dyDescent="0.2">
      <c r="A15" s="39" t="s">
        <v>5</v>
      </c>
      <c r="B15" s="13" t="s">
        <v>118</v>
      </c>
      <c r="C15" s="12">
        <v>184351</v>
      </c>
    </row>
    <row r="16" spans="1:3" ht="33" customHeight="1" x14ac:dyDescent="0.2">
      <c r="A16" s="39" t="s">
        <v>6</v>
      </c>
      <c r="B16" s="13" t="s">
        <v>124</v>
      </c>
      <c r="C16" s="12">
        <v>90921</v>
      </c>
    </row>
    <row r="17" spans="1:3" ht="33" customHeight="1" x14ac:dyDescent="0.2">
      <c r="A17" s="39" t="s">
        <v>7</v>
      </c>
      <c r="B17" s="13" t="s">
        <v>123</v>
      </c>
      <c r="C17" s="12">
        <v>65162</v>
      </c>
    </row>
    <row r="18" spans="1:3" ht="33" customHeight="1" x14ac:dyDescent="0.2">
      <c r="A18" s="39" t="s">
        <v>8</v>
      </c>
      <c r="B18" s="13" t="s">
        <v>119</v>
      </c>
      <c r="C18" s="12">
        <v>153815</v>
      </c>
    </row>
    <row r="19" spans="1:3" ht="33" customHeight="1" x14ac:dyDescent="0.2">
      <c r="A19" s="39" t="s">
        <v>9</v>
      </c>
      <c r="B19" s="13" t="s">
        <v>120</v>
      </c>
      <c r="C19" s="12">
        <v>66000</v>
      </c>
    </row>
    <row r="20" spans="1:3" ht="33" customHeight="1" x14ac:dyDescent="0.2">
      <c r="A20" s="39" t="s">
        <v>10</v>
      </c>
      <c r="B20" s="13" t="s">
        <v>125</v>
      </c>
      <c r="C20" s="12">
        <v>3809</v>
      </c>
    </row>
    <row r="21" spans="1:3" ht="46.5" customHeight="1" x14ac:dyDescent="0.2">
      <c r="A21" s="39" t="s">
        <v>11</v>
      </c>
      <c r="B21" s="13" t="s">
        <v>121</v>
      </c>
      <c r="C21" s="12">
        <v>19263</v>
      </c>
    </row>
    <row r="22" spans="1:3" ht="33" customHeight="1" x14ac:dyDescent="0.2">
      <c r="A22" s="39" t="s">
        <v>12</v>
      </c>
      <c r="B22" s="13" t="s">
        <v>162</v>
      </c>
      <c r="C22" s="12">
        <v>220254</v>
      </c>
    </row>
    <row r="23" spans="1:3" ht="33" customHeight="1" x14ac:dyDescent="0.2">
      <c r="A23" s="39" t="s">
        <v>13</v>
      </c>
      <c r="B23" s="13" t="s">
        <v>146</v>
      </c>
      <c r="C23" s="12">
        <v>92161</v>
      </c>
    </row>
    <row r="24" spans="1:3" ht="33" customHeight="1" x14ac:dyDescent="0.2">
      <c r="A24" s="41" t="s">
        <v>14</v>
      </c>
      <c r="B24" s="29" t="s">
        <v>176</v>
      </c>
      <c r="C24" s="12">
        <v>728307</v>
      </c>
    </row>
    <row r="25" spans="1:3" ht="37.5" x14ac:dyDescent="0.2">
      <c r="A25" s="40" t="s">
        <v>126</v>
      </c>
      <c r="B25" s="36" t="s">
        <v>148</v>
      </c>
      <c r="C25" s="12">
        <v>726057</v>
      </c>
    </row>
    <row r="26" spans="1:3" ht="31.5" customHeight="1" x14ac:dyDescent="0.2">
      <c r="A26" s="40" t="s">
        <v>147</v>
      </c>
      <c r="B26" s="36" t="s">
        <v>150</v>
      </c>
      <c r="C26" s="12">
        <v>1500</v>
      </c>
    </row>
    <row r="27" spans="1:3" ht="37.5" x14ac:dyDescent="0.2">
      <c r="A27" s="40" t="s">
        <v>151</v>
      </c>
      <c r="B27" s="36" t="s">
        <v>149</v>
      </c>
      <c r="C27" s="12">
        <v>750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82763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46310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5000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148532</v>
      </c>
    </row>
    <row r="37" spans="1:3" s="2" customFormat="1" ht="60.75" x14ac:dyDescent="0.2">
      <c r="A37" s="43" t="s">
        <v>187</v>
      </c>
      <c r="B37" s="16" t="s">
        <v>188</v>
      </c>
      <c r="C37" s="34">
        <v>50651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1100410</v>
      </c>
    </row>
    <row r="39" spans="1:3" ht="30" customHeight="1" x14ac:dyDescent="0.2">
      <c r="A39" s="84" t="s">
        <v>130</v>
      </c>
      <c r="B39" s="85" t="s">
        <v>182</v>
      </c>
      <c r="C39" s="73">
        <v>45137</v>
      </c>
    </row>
    <row r="40" spans="1:3" ht="28.5" customHeight="1" x14ac:dyDescent="0.2">
      <c r="A40" s="42" t="s">
        <v>16</v>
      </c>
      <c r="B40" s="17" t="s">
        <v>17</v>
      </c>
      <c r="C40" s="32">
        <v>2414</v>
      </c>
    </row>
    <row r="41" spans="1:3" ht="28.5" customHeight="1" x14ac:dyDescent="0.2">
      <c r="A41" s="42" t="s">
        <v>18</v>
      </c>
      <c r="B41" s="17" t="s">
        <v>19</v>
      </c>
      <c r="C41" s="32">
        <v>8149</v>
      </c>
    </row>
    <row r="42" spans="1:3" ht="28.5" customHeight="1" x14ac:dyDescent="0.2">
      <c r="A42" s="42" t="s">
        <v>20</v>
      </c>
      <c r="B42" s="18" t="s">
        <v>183</v>
      </c>
      <c r="C42" s="32">
        <v>567</v>
      </c>
    </row>
    <row r="43" spans="1:3" ht="28.5" customHeight="1" x14ac:dyDescent="0.2">
      <c r="A43" s="44" t="s">
        <v>37</v>
      </c>
      <c r="B43" s="37" t="s">
        <v>30</v>
      </c>
      <c r="C43" s="32">
        <v>53</v>
      </c>
    </row>
    <row r="44" spans="1:3" ht="28.5" customHeight="1" x14ac:dyDescent="0.2">
      <c r="A44" s="44" t="s">
        <v>38</v>
      </c>
      <c r="B44" s="38" t="s">
        <v>31</v>
      </c>
      <c r="C44" s="32">
        <v>53</v>
      </c>
    </row>
    <row r="45" spans="1:3" ht="28.5" customHeight="1" x14ac:dyDescent="0.2">
      <c r="A45" s="44" t="s">
        <v>39</v>
      </c>
      <c r="B45" s="37" t="s">
        <v>32</v>
      </c>
      <c r="C45" s="32">
        <v>246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262</v>
      </c>
    </row>
    <row r="49" spans="1:3" ht="28.5" customHeight="1" x14ac:dyDescent="0.2">
      <c r="A49" s="44" t="s">
        <v>43</v>
      </c>
      <c r="B49" s="37" t="s">
        <v>36</v>
      </c>
      <c r="C49" s="32">
        <v>6</v>
      </c>
    </row>
    <row r="50" spans="1:3" ht="28.5" customHeight="1" x14ac:dyDescent="0.2">
      <c r="A50" s="42" t="s">
        <v>21</v>
      </c>
      <c r="B50" s="17" t="s">
        <v>156</v>
      </c>
      <c r="C50" s="32">
        <v>24835</v>
      </c>
    </row>
    <row r="51" spans="1:3" ht="28.5" customHeight="1" x14ac:dyDescent="0.2">
      <c r="A51" s="44" t="s">
        <v>157</v>
      </c>
      <c r="B51" s="37" t="s">
        <v>158</v>
      </c>
      <c r="C51" s="32">
        <v>123</v>
      </c>
    </row>
    <row r="52" spans="1:3" ht="28.5" customHeight="1" x14ac:dyDescent="0.2">
      <c r="A52" s="42" t="s">
        <v>22</v>
      </c>
      <c r="B52" s="18" t="s">
        <v>181</v>
      </c>
      <c r="C52" s="28">
        <v>5569</v>
      </c>
    </row>
    <row r="53" spans="1:3" ht="28.5" customHeight="1" x14ac:dyDescent="0.2">
      <c r="A53" s="44" t="s">
        <v>48</v>
      </c>
      <c r="B53" s="37" t="s">
        <v>44</v>
      </c>
      <c r="C53" s="32">
        <v>4264</v>
      </c>
    </row>
    <row r="54" spans="1:3" ht="28.5" customHeight="1" x14ac:dyDescent="0.2">
      <c r="A54" s="44" t="s">
        <v>49</v>
      </c>
      <c r="B54" s="37" t="s">
        <v>45</v>
      </c>
      <c r="C54" s="32">
        <v>608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697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3073</v>
      </c>
    </row>
    <row r="59" spans="1:3" ht="28.5" customHeight="1" x14ac:dyDescent="0.2">
      <c r="A59" s="42" t="s">
        <v>26</v>
      </c>
      <c r="B59" s="17" t="s">
        <v>27</v>
      </c>
      <c r="C59" s="32">
        <v>530</v>
      </c>
    </row>
    <row r="60" spans="1:3" ht="30" customHeight="1" x14ac:dyDescent="0.2">
      <c r="A60" s="76" t="s">
        <v>132</v>
      </c>
      <c r="B60" s="77" t="s">
        <v>160</v>
      </c>
      <c r="C60" s="86">
        <v>19850</v>
      </c>
    </row>
    <row r="61" spans="1:3" ht="42" customHeight="1" x14ac:dyDescent="0.2">
      <c r="A61" s="42" t="s">
        <v>99</v>
      </c>
      <c r="B61" s="17" t="s">
        <v>112</v>
      </c>
      <c r="C61" s="32">
        <v>50</v>
      </c>
    </row>
    <row r="62" spans="1:3" ht="31.5" customHeight="1" x14ac:dyDescent="0.2">
      <c r="A62" s="42" t="s">
        <v>28</v>
      </c>
      <c r="B62" s="17" t="s">
        <v>53</v>
      </c>
      <c r="C62" s="32">
        <v>18600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1200</v>
      </c>
    </row>
    <row r="65" spans="1:3" ht="32.25" customHeight="1" x14ac:dyDescent="0.2">
      <c r="A65" s="76" t="s">
        <v>134</v>
      </c>
      <c r="B65" s="77" t="s">
        <v>113</v>
      </c>
      <c r="C65" s="86">
        <v>3200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74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3357942</v>
      </c>
    </row>
    <row r="7" spans="1:3" ht="33" customHeight="1" x14ac:dyDescent="0.2">
      <c r="A7" s="39" t="s">
        <v>1</v>
      </c>
      <c r="B7" s="13" t="s">
        <v>116</v>
      </c>
      <c r="C7" s="12">
        <v>451771</v>
      </c>
    </row>
    <row r="8" spans="1:3" ht="33" customHeight="1" x14ac:dyDescent="0.2">
      <c r="A8" s="39" t="s">
        <v>2</v>
      </c>
      <c r="B8" s="13" t="s">
        <v>117</v>
      </c>
      <c r="C8" s="12">
        <v>182800</v>
      </c>
    </row>
    <row r="9" spans="1:3" ht="33" customHeight="1" x14ac:dyDescent="0.2">
      <c r="A9" s="39" t="s">
        <v>3</v>
      </c>
      <c r="B9" s="13" t="s">
        <v>114</v>
      </c>
      <c r="C9" s="12">
        <v>1763532</v>
      </c>
    </row>
    <row r="10" spans="1:3" ht="31.5" customHeight="1" x14ac:dyDescent="0.2">
      <c r="A10" s="40" t="s">
        <v>54</v>
      </c>
      <c r="B10" s="36" t="s">
        <v>139</v>
      </c>
      <c r="C10" s="12">
        <v>134200</v>
      </c>
    </row>
    <row r="11" spans="1:3" ht="31.5" customHeight="1" x14ac:dyDescent="0.2">
      <c r="A11" s="40" t="s">
        <v>140</v>
      </c>
      <c r="B11" s="36" t="s">
        <v>143</v>
      </c>
      <c r="C11" s="12">
        <v>121500</v>
      </c>
    </row>
    <row r="12" spans="1:3" ht="31.5" customHeight="1" x14ac:dyDescent="0.2">
      <c r="A12" s="40" t="s">
        <v>141</v>
      </c>
      <c r="B12" s="36" t="s">
        <v>144</v>
      </c>
      <c r="C12" s="12">
        <v>61700</v>
      </c>
    </row>
    <row r="13" spans="1:3" ht="31.5" customHeight="1" x14ac:dyDescent="0.2">
      <c r="A13" s="40" t="s">
        <v>142</v>
      </c>
      <c r="B13" s="36" t="s">
        <v>145</v>
      </c>
      <c r="C13" s="12">
        <v>28200</v>
      </c>
    </row>
    <row r="14" spans="1:3" ht="33" customHeight="1" x14ac:dyDescent="0.2">
      <c r="A14" s="39" t="s">
        <v>4</v>
      </c>
      <c r="B14" s="13" t="s">
        <v>122</v>
      </c>
      <c r="C14" s="12">
        <v>107511</v>
      </c>
    </row>
    <row r="15" spans="1:3" ht="33" customHeight="1" x14ac:dyDescent="0.2">
      <c r="A15" s="39" t="s">
        <v>5</v>
      </c>
      <c r="B15" s="13" t="s">
        <v>118</v>
      </c>
      <c r="C15" s="12">
        <v>82479</v>
      </c>
    </row>
    <row r="16" spans="1:3" ht="33" customHeight="1" x14ac:dyDescent="0.2">
      <c r="A16" s="39" t="s">
        <v>6</v>
      </c>
      <c r="B16" s="13" t="s">
        <v>124</v>
      </c>
      <c r="C16" s="12">
        <v>52376</v>
      </c>
    </row>
    <row r="17" spans="1:3" ht="33" customHeight="1" x14ac:dyDescent="0.2">
      <c r="A17" s="39" t="s">
        <v>7</v>
      </c>
      <c r="B17" s="13" t="s">
        <v>123</v>
      </c>
      <c r="C17" s="12">
        <v>18761</v>
      </c>
    </row>
    <row r="18" spans="1:3" ht="33" customHeight="1" x14ac:dyDescent="0.2">
      <c r="A18" s="39" t="s">
        <v>8</v>
      </c>
      <c r="B18" s="13" t="s">
        <v>119</v>
      </c>
      <c r="C18" s="12">
        <v>88454</v>
      </c>
    </row>
    <row r="19" spans="1:3" ht="33" customHeight="1" x14ac:dyDescent="0.2">
      <c r="A19" s="39" t="s">
        <v>9</v>
      </c>
      <c r="B19" s="13" t="s">
        <v>120</v>
      </c>
      <c r="C19" s="12">
        <v>29770</v>
      </c>
    </row>
    <row r="20" spans="1:3" ht="33" customHeight="1" x14ac:dyDescent="0.2">
      <c r="A20" s="39" t="s">
        <v>10</v>
      </c>
      <c r="B20" s="13" t="s">
        <v>125</v>
      </c>
      <c r="C20" s="12">
        <v>2528</v>
      </c>
    </row>
    <row r="21" spans="1:3" ht="46.5" customHeight="1" x14ac:dyDescent="0.2">
      <c r="A21" s="39" t="s">
        <v>11</v>
      </c>
      <c r="B21" s="13" t="s">
        <v>121</v>
      </c>
      <c r="C21" s="12">
        <v>10433</v>
      </c>
    </row>
    <row r="22" spans="1:3" ht="33" customHeight="1" x14ac:dyDescent="0.2">
      <c r="A22" s="39" t="s">
        <v>12</v>
      </c>
      <c r="B22" s="13" t="s">
        <v>162</v>
      </c>
      <c r="C22" s="12">
        <v>128093</v>
      </c>
    </row>
    <row r="23" spans="1:3" ht="33" customHeight="1" x14ac:dyDescent="0.2">
      <c r="A23" s="39" t="s">
        <v>13</v>
      </c>
      <c r="B23" s="13" t="s">
        <v>146</v>
      </c>
      <c r="C23" s="12">
        <v>44000</v>
      </c>
    </row>
    <row r="24" spans="1:3" ht="33" customHeight="1" x14ac:dyDescent="0.2">
      <c r="A24" s="41" t="s">
        <v>14</v>
      </c>
      <c r="B24" s="29" t="s">
        <v>176</v>
      </c>
      <c r="C24" s="12">
        <v>381398</v>
      </c>
    </row>
    <row r="25" spans="1:3" ht="37.5" x14ac:dyDescent="0.2">
      <c r="A25" s="40" t="s">
        <v>126</v>
      </c>
      <c r="B25" s="36" t="s">
        <v>148</v>
      </c>
      <c r="C25" s="12">
        <v>380601</v>
      </c>
    </row>
    <row r="26" spans="1:3" ht="31.5" customHeight="1" x14ac:dyDescent="0.2">
      <c r="A26" s="40" t="s">
        <v>147</v>
      </c>
      <c r="B26" s="36" t="s">
        <v>150</v>
      </c>
      <c r="C26" s="12">
        <v>430</v>
      </c>
    </row>
    <row r="27" spans="1:3" ht="37.5" x14ac:dyDescent="0.2">
      <c r="A27" s="40" t="s">
        <v>151</v>
      </c>
      <c r="B27" s="36" t="s">
        <v>149</v>
      </c>
      <c r="C27" s="12">
        <v>367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0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12036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2000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102231</v>
      </c>
    </row>
    <row r="37" spans="1:3" s="2" customFormat="1" ht="60.75" x14ac:dyDescent="0.2">
      <c r="A37" s="43" t="s">
        <v>187</v>
      </c>
      <c r="B37" s="16" t="s">
        <v>188</v>
      </c>
      <c r="C37" s="34">
        <v>26238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531098</v>
      </c>
    </row>
    <row r="39" spans="1:3" ht="30" customHeight="1" x14ac:dyDescent="0.2">
      <c r="A39" s="84" t="s">
        <v>130</v>
      </c>
      <c r="B39" s="85" t="s">
        <v>182</v>
      </c>
      <c r="C39" s="73">
        <v>22462</v>
      </c>
    </row>
    <row r="40" spans="1:3" ht="28.5" customHeight="1" x14ac:dyDescent="0.2">
      <c r="A40" s="42" t="s">
        <v>16</v>
      </c>
      <c r="B40" s="17" t="s">
        <v>17</v>
      </c>
      <c r="C40" s="32">
        <v>829</v>
      </c>
    </row>
    <row r="41" spans="1:3" ht="28.5" customHeight="1" x14ac:dyDescent="0.2">
      <c r="A41" s="42" t="s">
        <v>18</v>
      </c>
      <c r="B41" s="17" t="s">
        <v>19</v>
      </c>
      <c r="C41" s="32">
        <v>2970</v>
      </c>
    </row>
    <row r="42" spans="1:3" ht="28.5" customHeight="1" x14ac:dyDescent="0.2">
      <c r="A42" s="42" t="s">
        <v>20</v>
      </c>
      <c r="B42" s="18" t="s">
        <v>183</v>
      </c>
      <c r="C42" s="32">
        <v>231</v>
      </c>
    </row>
    <row r="43" spans="1:3" ht="23.25" customHeight="1" x14ac:dyDescent="0.2">
      <c r="A43" s="44" t="s">
        <v>37</v>
      </c>
      <c r="B43" s="37" t="s">
        <v>30</v>
      </c>
      <c r="C43" s="32">
        <v>26</v>
      </c>
    </row>
    <row r="44" spans="1:3" ht="28.5" customHeight="1" x14ac:dyDescent="0.2">
      <c r="A44" s="44" t="s">
        <v>38</v>
      </c>
      <c r="B44" s="38" t="s">
        <v>31</v>
      </c>
      <c r="C44" s="32">
        <v>26</v>
      </c>
    </row>
    <row r="45" spans="1:3" ht="28.5" customHeight="1" x14ac:dyDescent="0.2">
      <c r="A45" s="44" t="s">
        <v>39</v>
      </c>
      <c r="B45" s="37" t="s">
        <v>32</v>
      </c>
      <c r="C45" s="32">
        <v>24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140</v>
      </c>
    </row>
    <row r="49" spans="1:3" ht="28.5" customHeight="1" x14ac:dyDescent="0.2">
      <c r="A49" s="44" t="s">
        <v>43</v>
      </c>
      <c r="B49" s="37" t="s">
        <v>36</v>
      </c>
      <c r="C49" s="32">
        <v>41</v>
      </c>
    </row>
    <row r="50" spans="1:3" ht="28.5" customHeight="1" x14ac:dyDescent="0.2">
      <c r="A50" s="42" t="s">
        <v>21</v>
      </c>
      <c r="B50" s="17" t="s">
        <v>156</v>
      </c>
      <c r="C50" s="32">
        <v>14217</v>
      </c>
    </row>
    <row r="51" spans="1:3" ht="28.5" customHeight="1" x14ac:dyDescent="0.2">
      <c r="A51" s="44" t="s">
        <v>157</v>
      </c>
      <c r="B51" s="37" t="s">
        <v>158</v>
      </c>
      <c r="C51" s="32">
        <v>57</v>
      </c>
    </row>
    <row r="52" spans="1:3" ht="28.5" customHeight="1" x14ac:dyDescent="0.2">
      <c r="A52" s="42" t="s">
        <v>22</v>
      </c>
      <c r="B52" s="18" t="s">
        <v>181</v>
      </c>
      <c r="C52" s="28">
        <v>3188</v>
      </c>
    </row>
    <row r="53" spans="1:3" ht="28.5" customHeight="1" x14ac:dyDescent="0.2">
      <c r="A53" s="44" t="s">
        <v>48</v>
      </c>
      <c r="B53" s="37" t="s">
        <v>44</v>
      </c>
      <c r="C53" s="32">
        <v>2439</v>
      </c>
    </row>
    <row r="54" spans="1:3" ht="28.5" customHeight="1" x14ac:dyDescent="0.2">
      <c r="A54" s="44" t="s">
        <v>49</v>
      </c>
      <c r="B54" s="37" t="s">
        <v>45</v>
      </c>
      <c r="C54" s="32">
        <v>348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401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877</v>
      </c>
    </row>
    <row r="59" spans="1:3" ht="28.5" customHeight="1" x14ac:dyDescent="0.2">
      <c r="A59" s="42" t="s">
        <v>26</v>
      </c>
      <c r="B59" s="17" t="s">
        <v>27</v>
      </c>
      <c r="C59" s="32">
        <v>150</v>
      </c>
    </row>
    <row r="60" spans="1:3" ht="30" customHeight="1" x14ac:dyDescent="0.2">
      <c r="A60" s="76" t="s">
        <v>132</v>
      </c>
      <c r="B60" s="77" t="s">
        <v>160</v>
      </c>
      <c r="C60" s="86">
        <v>237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0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237</v>
      </c>
    </row>
    <row r="65" spans="1:3" ht="32.25" customHeight="1" x14ac:dyDescent="0.2">
      <c r="A65" s="76" t="s">
        <v>134</v>
      </c>
      <c r="B65" s="77" t="s">
        <v>113</v>
      </c>
      <c r="C65" s="86">
        <v>66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166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5.099999999999994" customHeight="1" x14ac:dyDescent="0.2">
      <c r="A4" s="65" t="s">
        <v>115</v>
      </c>
      <c r="B4" s="65" t="s">
        <v>52</v>
      </c>
      <c r="C4" s="87" t="s">
        <v>200</v>
      </c>
    </row>
    <row r="5" spans="1:3" s="60" customFormat="1" ht="14.25" x14ac:dyDescent="0.2">
      <c r="A5" s="66">
        <v>1</v>
      </c>
      <c r="B5" s="67">
        <v>2</v>
      </c>
      <c r="C5" s="67">
        <v>4</v>
      </c>
    </row>
    <row r="6" spans="1:3" ht="30" customHeight="1" x14ac:dyDescent="0.2">
      <c r="A6" s="45" t="s">
        <v>0</v>
      </c>
      <c r="B6" s="35" t="s">
        <v>184</v>
      </c>
      <c r="C6" s="83">
        <v>1073389</v>
      </c>
    </row>
    <row r="7" spans="1:3" ht="33" customHeight="1" x14ac:dyDescent="0.2">
      <c r="A7" s="39" t="s">
        <v>1</v>
      </c>
      <c r="B7" s="13" t="s">
        <v>116</v>
      </c>
      <c r="C7" s="12">
        <v>0</v>
      </c>
    </row>
    <row r="8" spans="1:3" ht="33" customHeight="1" x14ac:dyDescent="0.2">
      <c r="A8" s="39" t="s">
        <v>2</v>
      </c>
      <c r="B8" s="13" t="s">
        <v>117</v>
      </c>
      <c r="C8" s="12">
        <v>0</v>
      </c>
    </row>
    <row r="9" spans="1:3" ht="33" customHeight="1" x14ac:dyDescent="0.2">
      <c r="A9" s="39" t="s">
        <v>3</v>
      </c>
      <c r="B9" s="13" t="s">
        <v>114</v>
      </c>
      <c r="C9" s="12">
        <v>0</v>
      </c>
    </row>
    <row r="10" spans="1:3" ht="31.5" customHeight="1" x14ac:dyDescent="0.2">
      <c r="A10" s="40" t="s">
        <v>54</v>
      </c>
      <c r="B10" s="36" t="s">
        <v>139</v>
      </c>
      <c r="C10" s="12">
        <v>0</v>
      </c>
    </row>
    <row r="11" spans="1:3" ht="31.5" customHeight="1" x14ac:dyDescent="0.2">
      <c r="A11" s="40" t="s">
        <v>140</v>
      </c>
      <c r="B11" s="36" t="s">
        <v>143</v>
      </c>
      <c r="C11" s="12">
        <v>0</v>
      </c>
    </row>
    <row r="12" spans="1:3" ht="31.5" customHeight="1" x14ac:dyDescent="0.2">
      <c r="A12" s="40" t="s">
        <v>141</v>
      </c>
      <c r="B12" s="36" t="s">
        <v>144</v>
      </c>
      <c r="C12" s="12">
        <v>0</v>
      </c>
    </row>
    <row r="13" spans="1:3" ht="31.5" customHeight="1" x14ac:dyDescent="0.2">
      <c r="A13" s="40" t="s">
        <v>142</v>
      </c>
      <c r="B13" s="36" t="s">
        <v>145</v>
      </c>
      <c r="C13" s="12">
        <v>0</v>
      </c>
    </row>
    <row r="14" spans="1:3" ht="33" customHeight="1" x14ac:dyDescent="0.2">
      <c r="A14" s="39" t="s">
        <v>4</v>
      </c>
      <c r="B14" s="13" t="s">
        <v>122</v>
      </c>
      <c r="C14" s="12">
        <v>0</v>
      </c>
    </row>
    <row r="15" spans="1:3" ht="33" customHeight="1" x14ac:dyDescent="0.2">
      <c r="A15" s="39" t="s">
        <v>5</v>
      </c>
      <c r="B15" s="13" t="s">
        <v>118</v>
      </c>
      <c r="C15" s="12">
        <v>0</v>
      </c>
    </row>
    <row r="16" spans="1:3" ht="33" customHeight="1" x14ac:dyDescent="0.2">
      <c r="A16" s="39" t="s">
        <v>6</v>
      </c>
      <c r="B16" s="13" t="s">
        <v>124</v>
      </c>
      <c r="C16" s="12">
        <v>0</v>
      </c>
    </row>
    <row r="17" spans="1:3" ht="33" customHeight="1" x14ac:dyDescent="0.2">
      <c r="A17" s="39" t="s">
        <v>7</v>
      </c>
      <c r="B17" s="13" t="s">
        <v>123</v>
      </c>
      <c r="C17" s="12">
        <v>0</v>
      </c>
    </row>
    <row r="18" spans="1:3" ht="33" customHeight="1" x14ac:dyDescent="0.2">
      <c r="A18" s="39" t="s">
        <v>8</v>
      </c>
      <c r="B18" s="13" t="s">
        <v>119</v>
      </c>
      <c r="C18" s="12">
        <v>0</v>
      </c>
    </row>
    <row r="19" spans="1:3" ht="33" customHeight="1" x14ac:dyDescent="0.2">
      <c r="A19" s="39" t="s">
        <v>9</v>
      </c>
      <c r="B19" s="13" t="s">
        <v>120</v>
      </c>
      <c r="C19" s="12">
        <v>0</v>
      </c>
    </row>
    <row r="20" spans="1:3" ht="33" customHeight="1" x14ac:dyDescent="0.2">
      <c r="A20" s="39" t="s">
        <v>10</v>
      </c>
      <c r="B20" s="13" t="s">
        <v>125</v>
      </c>
      <c r="C20" s="12">
        <v>0</v>
      </c>
    </row>
    <row r="21" spans="1:3" ht="46.5" customHeight="1" x14ac:dyDescent="0.2">
      <c r="A21" s="39" t="s">
        <v>11</v>
      </c>
      <c r="B21" s="13" t="s">
        <v>121</v>
      </c>
      <c r="C21" s="12">
        <v>0</v>
      </c>
    </row>
    <row r="22" spans="1:3" ht="33" customHeight="1" x14ac:dyDescent="0.2">
      <c r="A22" s="39" t="s">
        <v>12</v>
      </c>
      <c r="B22" s="13" t="s">
        <v>162</v>
      </c>
      <c r="C22" s="12">
        <v>0</v>
      </c>
    </row>
    <row r="23" spans="1:3" ht="33" customHeight="1" x14ac:dyDescent="0.2">
      <c r="A23" s="39" t="s">
        <v>13</v>
      </c>
      <c r="B23" s="13" t="s">
        <v>146</v>
      </c>
      <c r="C23" s="12">
        <v>0</v>
      </c>
    </row>
    <row r="24" spans="1:3" ht="33" customHeight="1" x14ac:dyDescent="0.2">
      <c r="A24" s="41" t="s">
        <v>14</v>
      </c>
      <c r="B24" s="29" t="s">
        <v>176</v>
      </c>
      <c r="C24" s="30">
        <v>0</v>
      </c>
    </row>
    <row r="25" spans="1:3" ht="37.5" x14ac:dyDescent="0.2">
      <c r="A25" s="40" t="s">
        <v>126</v>
      </c>
      <c r="B25" s="36" t="s">
        <v>148</v>
      </c>
      <c r="C25" s="12">
        <v>0</v>
      </c>
    </row>
    <row r="26" spans="1:3" ht="31.5" customHeight="1" x14ac:dyDescent="0.2">
      <c r="A26" s="40" t="s">
        <v>147</v>
      </c>
      <c r="B26" s="36" t="s">
        <v>150</v>
      </c>
      <c r="C26" s="12">
        <v>0</v>
      </c>
    </row>
    <row r="27" spans="1:3" ht="37.5" x14ac:dyDescent="0.2">
      <c r="A27" s="40" t="s">
        <v>151</v>
      </c>
      <c r="B27" s="36" t="s">
        <v>149</v>
      </c>
      <c r="C27" s="12">
        <v>0</v>
      </c>
    </row>
    <row r="28" spans="1:3" ht="33" customHeight="1" x14ac:dyDescent="0.2">
      <c r="A28" s="42" t="s">
        <v>15</v>
      </c>
      <c r="B28" s="14" t="s">
        <v>110</v>
      </c>
      <c r="C28" s="12">
        <v>668390</v>
      </c>
    </row>
    <row r="29" spans="1:3" ht="33" customHeight="1" x14ac:dyDescent="0.2">
      <c r="A29" s="42" t="s">
        <v>107</v>
      </c>
      <c r="B29" s="15" t="s">
        <v>152</v>
      </c>
      <c r="C29" s="12">
        <v>0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0</v>
      </c>
    </row>
    <row r="33" spans="1:3" ht="42.75" customHeight="1" x14ac:dyDescent="0.2">
      <c r="A33" s="42" t="s">
        <v>177</v>
      </c>
      <c r="B33" s="15" t="s">
        <v>178</v>
      </c>
      <c r="C33" s="12">
        <v>404999</v>
      </c>
    </row>
    <row r="34" spans="1:3" ht="33" customHeight="1" x14ac:dyDescent="0.2">
      <c r="A34" s="42" t="s">
        <v>185</v>
      </c>
      <c r="B34" s="15" t="s">
        <v>186</v>
      </c>
      <c r="C34" s="12">
        <v>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0</v>
      </c>
    </row>
    <row r="37" spans="1:3" s="2" customFormat="1" ht="60.75" x14ac:dyDescent="0.2">
      <c r="A37" s="43" t="s">
        <v>187</v>
      </c>
      <c r="B37" s="16" t="s">
        <v>188</v>
      </c>
      <c r="C37" s="34">
        <v>0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0</v>
      </c>
    </row>
    <row r="39" spans="1:3" ht="30" customHeight="1" x14ac:dyDescent="0.2">
      <c r="A39" s="84" t="s">
        <v>130</v>
      </c>
      <c r="B39" s="85" t="s">
        <v>182</v>
      </c>
      <c r="C39" s="73">
        <v>262413</v>
      </c>
    </row>
    <row r="40" spans="1:3" ht="28.5" customHeight="1" x14ac:dyDescent="0.2">
      <c r="A40" s="42" t="s">
        <v>16</v>
      </c>
      <c r="B40" s="17" t="s">
        <v>17</v>
      </c>
      <c r="C40" s="32">
        <v>3688</v>
      </c>
    </row>
    <row r="41" spans="1:3" ht="28.5" customHeight="1" x14ac:dyDescent="0.2">
      <c r="A41" s="42" t="s">
        <v>18</v>
      </c>
      <c r="B41" s="17" t="s">
        <v>19</v>
      </c>
      <c r="C41" s="32">
        <v>120484</v>
      </c>
    </row>
    <row r="42" spans="1:3" ht="28.5" customHeight="1" x14ac:dyDescent="0.2">
      <c r="A42" s="42" t="s">
        <v>20</v>
      </c>
      <c r="B42" s="18" t="s">
        <v>183</v>
      </c>
      <c r="C42" s="32">
        <v>1024</v>
      </c>
    </row>
    <row r="43" spans="1:3" ht="28.5" customHeight="1" x14ac:dyDescent="0.2">
      <c r="A43" s="44" t="s">
        <v>37</v>
      </c>
      <c r="B43" s="37" t="s">
        <v>30</v>
      </c>
      <c r="C43" s="32">
        <v>100</v>
      </c>
    </row>
    <row r="44" spans="1:3" ht="28.5" customHeight="1" x14ac:dyDescent="0.2">
      <c r="A44" s="44" t="s">
        <v>38</v>
      </c>
      <c r="B44" s="38" t="s">
        <v>31</v>
      </c>
      <c r="C44" s="32">
        <v>100</v>
      </c>
    </row>
    <row r="45" spans="1:3" ht="28.5" customHeight="1" x14ac:dyDescent="0.2">
      <c r="A45" s="44" t="s">
        <v>39</v>
      </c>
      <c r="B45" s="37" t="s">
        <v>32</v>
      </c>
      <c r="C45" s="32">
        <v>94</v>
      </c>
    </row>
    <row r="46" spans="1:3" ht="28.5" customHeight="1" x14ac:dyDescent="0.2">
      <c r="A46" s="44" t="s">
        <v>40</v>
      </c>
      <c r="B46" s="37" t="s">
        <v>33</v>
      </c>
      <c r="C46" s="32">
        <v>17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452</v>
      </c>
    </row>
    <row r="49" spans="1:3" ht="28.5" customHeight="1" x14ac:dyDescent="0.2">
      <c r="A49" s="44" t="s">
        <v>43</v>
      </c>
      <c r="B49" s="37" t="s">
        <v>36</v>
      </c>
      <c r="C49" s="32">
        <v>361</v>
      </c>
    </row>
    <row r="50" spans="1:3" ht="28.5" customHeight="1" x14ac:dyDescent="0.2">
      <c r="A50" s="42" t="s">
        <v>21</v>
      </c>
      <c r="B50" s="17" t="s">
        <v>156</v>
      </c>
      <c r="C50" s="32">
        <v>47166</v>
      </c>
    </row>
    <row r="51" spans="1:3" ht="28.5" customHeight="1" x14ac:dyDescent="0.2">
      <c r="A51" s="44" t="s">
        <v>157</v>
      </c>
      <c r="B51" s="37" t="s">
        <v>158</v>
      </c>
      <c r="C51" s="32">
        <v>323</v>
      </c>
    </row>
    <row r="52" spans="1:3" ht="28.5" customHeight="1" x14ac:dyDescent="0.2">
      <c r="A52" s="42" t="s">
        <v>22</v>
      </c>
      <c r="B52" s="18" t="s">
        <v>181</v>
      </c>
      <c r="C52" s="28">
        <v>11347</v>
      </c>
    </row>
    <row r="53" spans="1:3" ht="28.5" customHeight="1" x14ac:dyDescent="0.2">
      <c r="A53" s="44" t="s">
        <v>48</v>
      </c>
      <c r="B53" s="37" t="s">
        <v>44</v>
      </c>
      <c r="C53" s="32">
        <v>8111</v>
      </c>
    </row>
    <row r="54" spans="1:3" ht="28.5" customHeight="1" x14ac:dyDescent="0.2">
      <c r="A54" s="44" t="s">
        <v>49</v>
      </c>
      <c r="B54" s="37" t="s">
        <v>45</v>
      </c>
      <c r="C54" s="32">
        <v>1157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2079</v>
      </c>
    </row>
    <row r="57" spans="1:3" ht="28.5" customHeight="1" x14ac:dyDescent="0.2">
      <c r="A57" s="42" t="s">
        <v>23</v>
      </c>
      <c r="B57" s="17" t="s">
        <v>24</v>
      </c>
      <c r="C57" s="32">
        <v>50</v>
      </c>
    </row>
    <row r="58" spans="1:3" ht="28.5" customHeight="1" x14ac:dyDescent="0.2">
      <c r="A58" s="42" t="s">
        <v>25</v>
      </c>
      <c r="B58" s="17" t="s">
        <v>159</v>
      </c>
      <c r="C58" s="32">
        <v>76277</v>
      </c>
    </row>
    <row r="59" spans="1:3" ht="28.5" customHeight="1" x14ac:dyDescent="0.2">
      <c r="A59" s="42" t="s">
        <v>26</v>
      </c>
      <c r="B59" s="17" t="s">
        <v>27</v>
      </c>
      <c r="C59" s="32">
        <v>2377</v>
      </c>
    </row>
    <row r="60" spans="1:3" ht="30" customHeight="1" x14ac:dyDescent="0.2">
      <c r="A60" s="76" t="s">
        <v>132</v>
      </c>
      <c r="B60" s="77" t="s">
        <v>160</v>
      </c>
      <c r="C60" s="86">
        <v>29017</v>
      </c>
    </row>
    <row r="61" spans="1:3" ht="42" customHeight="1" x14ac:dyDescent="0.2">
      <c r="A61" s="42" t="s">
        <v>99</v>
      </c>
      <c r="B61" s="17" t="s">
        <v>112</v>
      </c>
      <c r="C61" s="32">
        <v>875</v>
      </c>
    </row>
    <row r="62" spans="1:3" ht="31.5" customHeight="1" x14ac:dyDescent="0.2">
      <c r="A62" s="42" t="s">
        <v>28</v>
      </c>
      <c r="B62" s="17" t="s">
        <v>53</v>
      </c>
      <c r="C62" s="32">
        <v>1180</v>
      </c>
    </row>
    <row r="63" spans="1:3" ht="31.5" customHeight="1" x14ac:dyDescent="0.2">
      <c r="A63" s="42" t="s">
        <v>29</v>
      </c>
      <c r="B63" s="17" t="s">
        <v>101</v>
      </c>
      <c r="C63" s="32">
        <v>21335</v>
      </c>
    </row>
    <row r="64" spans="1:3" ht="31.5" customHeight="1" x14ac:dyDescent="0.2">
      <c r="A64" s="42" t="s">
        <v>100</v>
      </c>
      <c r="B64" s="17" t="s">
        <v>102</v>
      </c>
      <c r="C64" s="32">
        <v>5627</v>
      </c>
    </row>
    <row r="65" spans="1:3" ht="32.25" customHeight="1" x14ac:dyDescent="0.2">
      <c r="A65" s="76" t="s">
        <v>134</v>
      </c>
      <c r="B65" s="77" t="s">
        <v>113</v>
      </c>
      <c r="C65" s="86">
        <v>30182</v>
      </c>
    </row>
  </sheetData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showGridLines="0" view="pageBreakPreview" zoomScale="55" zoomScaleNormal="6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167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5.099999999999994" customHeight="1" x14ac:dyDescent="0.2">
      <c r="A4" s="65" t="s">
        <v>115</v>
      </c>
      <c r="B4" s="65" t="s">
        <v>52</v>
      </c>
      <c r="C4" s="87" t="s">
        <v>199</v>
      </c>
    </row>
    <row r="5" spans="1:3" s="60" customFormat="1" ht="14.25" x14ac:dyDescent="0.2">
      <c r="A5" s="66">
        <v>1</v>
      </c>
      <c r="B5" s="67">
        <v>2</v>
      </c>
      <c r="C5" s="67">
        <v>4</v>
      </c>
    </row>
    <row r="6" spans="1:3" ht="30" customHeight="1" x14ac:dyDescent="0.2">
      <c r="A6" s="45" t="s">
        <v>0</v>
      </c>
      <c r="B6" s="35" t="s">
        <v>184</v>
      </c>
      <c r="C6" s="83">
        <f>C7+C8+C9+C14+C15+C16+C17+C18+C19+C20+C21+C22+C23+C24+C28+C29+C31+C32+C33+C34</f>
        <v>77509265</v>
      </c>
    </row>
    <row r="7" spans="1:3" ht="33" customHeight="1" x14ac:dyDescent="0.2">
      <c r="A7" s="39" t="s">
        <v>1</v>
      </c>
      <c r="B7" s="13" t="s">
        <v>116</v>
      </c>
      <c r="C7" s="12">
        <f>Dolnośląski!C7+KujawskoPomorski!C7+Lubelski!C7+Lubuski!C7+Łódzki!C7+Małopolski!C7+Mazowiecki!C7+Opolski!C7+Podkarpacki!C7+Podlaski!C7+Pomorski!C7+Śląski!C7+Świętokrzyski!C7+WarmińskoMazurski!C7+Wielkopolski!C7+Zachodniopomorski!C7</f>
        <v>10545505</v>
      </c>
    </row>
    <row r="8" spans="1:3" ht="33" customHeight="1" x14ac:dyDescent="0.2">
      <c r="A8" s="39" t="s">
        <v>2</v>
      </c>
      <c r="B8" s="13" t="s">
        <v>117</v>
      </c>
      <c r="C8" s="12">
        <f>Dolnośląski!C8+KujawskoPomorski!C8+Lubelski!C8+Lubuski!C8+Łódzki!C8+Małopolski!C8+Mazowiecki!C8+Opolski!C8+Podkarpacki!C8+Podlaski!C8+Pomorski!C8+Śląski!C8+Świętokrzyski!C8+WarmińskoMazurski!C8+Wielkopolski!C8+Zachodniopomorski!C8</f>
        <v>4487150</v>
      </c>
    </row>
    <row r="9" spans="1:3" ht="33" customHeight="1" x14ac:dyDescent="0.2">
      <c r="A9" s="39" t="s">
        <v>3</v>
      </c>
      <c r="B9" s="13" t="s">
        <v>114</v>
      </c>
      <c r="C9" s="12">
        <f>Dolnośląski!C9+KujawskoPomorski!C9+Lubelski!C9+Lubuski!C9+Łódzki!C9+Małopolski!C9+Mazowiecki!C9+Opolski!C9+Podkarpacki!C9+Podlaski!C9+Pomorski!C9+Śląski!C9+Świętokrzyski!C9+WarmińskoMazurski!C9+Wielkopolski!C9+Zachodniopomorski!C9</f>
        <v>40081827</v>
      </c>
    </row>
    <row r="10" spans="1:3" ht="31.5" customHeight="1" x14ac:dyDescent="0.2">
      <c r="A10" s="40" t="s">
        <v>54</v>
      </c>
      <c r="B10" s="36" t="s">
        <v>139</v>
      </c>
      <c r="C10" s="12">
        <f>Dolnośląski!C10+KujawskoPomorski!C10+Lubelski!C10+Lubuski!C10+Łódzki!C10+Małopolski!C10+Mazowiecki!C10+Opolski!C10+Podkarpacki!C10+Podlaski!C10+Pomorski!C10+Śląski!C10+Świętokrzyski!C10+WarmińskoMazurski!C10+Wielkopolski!C10+Zachodniopomorski!C10</f>
        <v>3598038</v>
      </c>
    </row>
    <row r="11" spans="1:3" ht="31.5" customHeight="1" x14ac:dyDescent="0.2">
      <c r="A11" s="40" t="s">
        <v>140</v>
      </c>
      <c r="B11" s="36" t="s">
        <v>143</v>
      </c>
      <c r="C11" s="12">
        <f>Dolnośląski!C11+KujawskoPomorski!C11+Lubelski!C11+Lubuski!C11+Łódzki!C11+Małopolski!C11+Mazowiecki!C11+Opolski!C11+Podkarpacki!C11+Podlaski!C11+Pomorski!C11+Śląski!C11+Świętokrzyski!C11+WarmińskoMazurski!C11+Wielkopolski!C11+Zachodniopomorski!C11</f>
        <v>3274983</v>
      </c>
    </row>
    <row r="12" spans="1:3" ht="31.5" customHeight="1" x14ac:dyDescent="0.2">
      <c r="A12" s="40" t="s">
        <v>141</v>
      </c>
      <c r="B12" s="36" t="s">
        <v>144</v>
      </c>
      <c r="C12" s="12">
        <f>Dolnośląski!C12+KujawskoPomorski!C12+Lubelski!C12+Lubuski!C12+Łódzki!C12+Małopolski!C12+Mazowiecki!C12+Opolski!C12+Podkarpacki!C12+Podlaski!C12+Pomorski!C12+Śląski!C12+Świętokrzyski!C12+WarmińskoMazurski!C12+Wielkopolski!C12+Zachodniopomorski!C12</f>
        <v>1447100</v>
      </c>
    </row>
    <row r="13" spans="1:3" ht="31.5" customHeight="1" x14ac:dyDescent="0.2">
      <c r="A13" s="40" t="s">
        <v>142</v>
      </c>
      <c r="B13" s="36" t="s">
        <v>145</v>
      </c>
      <c r="C13" s="12">
        <f>Dolnośląski!C13+KujawskoPomorski!C13+Lubelski!C13+Lubuski!C13+Łódzki!C13+Małopolski!C13+Mazowiecki!C13+Opolski!C13+Podkarpacki!C13+Podlaski!C13+Pomorski!C13+Śląski!C13+Świętokrzyski!C13+WarmińskoMazurski!C13+Wielkopolski!C13+Zachodniopomorski!C13</f>
        <v>683143</v>
      </c>
    </row>
    <row r="14" spans="1:3" ht="33" customHeight="1" x14ac:dyDescent="0.2">
      <c r="A14" s="39" t="s">
        <v>4</v>
      </c>
      <c r="B14" s="13" t="s">
        <v>122</v>
      </c>
      <c r="C14" s="12">
        <f>Dolnośląski!C14+KujawskoPomorski!C14+Lubelski!C14+Lubuski!C14+Łódzki!C14+Małopolski!C14+Mazowiecki!C14+Opolski!C14+Podkarpacki!C14+Podlaski!C14+Pomorski!C14+Śląski!C14+Świętokrzyski!C14+WarmińskoMazurski!C14+Wielkopolski!C14+Zachodniopomorski!C14</f>
        <v>2849649</v>
      </c>
    </row>
    <row r="15" spans="1:3" ht="33" customHeight="1" x14ac:dyDescent="0.2">
      <c r="A15" s="39" t="s">
        <v>5</v>
      </c>
      <c r="B15" s="13" t="s">
        <v>118</v>
      </c>
      <c r="C15" s="12">
        <f>Dolnośląski!C15+KujawskoPomorski!C15+Lubelski!C15+Lubuski!C15+Łódzki!C15+Małopolski!C15+Mazowiecki!C15+Opolski!C15+Podkarpacki!C15+Podlaski!C15+Pomorski!C15+Śląski!C15+Świętokrzyski!C15+WarmińskoMazurski!C15+Wielkopolski!C15+Zachodniopomorski!C15</f>
        <v>2431900</v>
      </c>
    </row>
    <row r="16" spans="1:3" ht="33" customHeight="1" x14ac:dyDescent="0.2">
      <c r="A16" s="39" t="s">
        <v>6</v>
      </c>
      <c r="B16" s="13" t="s">
        <v>124</v>
      </c>
      <c r="C16" s="12">
        <f>Dolnośląski!C16+KujawskoPomorski!C16+Lubelski!C16+Lubuski!C16+Łódzki!C16+Małopolski!C16+Mazowiecki!C16+Opolski!C16+Podkarpacki!C16+Podlaski!C16+Pomorski!C16+Śląski!C16+Świętokrzyski!C16+WarmińskoMazurski!C16+Wielkopolski!C16+Zachodniopomorski!C16</f>
        <v>1569735</v>
      </c>
    </row>
    <row r="17" spans="1:3" ht="33" customHeight="1" x14ac:dyDescent="0.2">
      <c r="A17" s="39" t="s">
        <v>7</v>
      </c>
      <c r="B17" s="13" t="s">
        <v>123</v>
      </c>
      <c r="C17" s="12">
        <f>Dolnośląski!C17+KujawskoPomorski!C17+Lubelski!C17+Lubuski!C17+Łódzki!C17+Małopolski!C17+Mazowiecki!C17+Opolski!C17+Podkarpacki!C17+Podlaski!C17+Pomorski!C17+Śląski!C17+Świętokrzyski!C17+WarmińskoMazurski!C17+Wielkopolski!C17+Zachodniopomorski!C17</f>
        <v>712183</v>
      </c>
    </row>
    <row r="18" spans="1:3" ht="33" customHeight="1" x14ac:dyDescent="0.2">
      <c r="A18" s="39" t="s">
        <v>8</v>
      </c>
      <c r="B18" s="13" t="s">
        <v>119</v>
      </c>
      <c r="C18" s="12">
        <f>Dolnośląski!C18+KujawskoPomorski!C18+Lubelski!C18+Lubuski!C18+Łódzki!C18+Małopolski!C18+Mazowiecki!C18+Opolski!C18+Podkarpacki!C18+Podlaski!C18+Pomorski!C18+Śląski!C18+Świętokrzyski!C18+WarmińskoMazurski!C18+Wielkopolski!C18+Zachodniopomorski!C18</f>
        <v>1901028</v>
      </c>
    </row>
    <row r="19" spans="1:3" ht="33" customHeight="1" x14ac:dyDescent="0.2">
      <c r="A19" s="39" t="s">
        <v>9</v>
      </c>
      <c r="B19" s="13" t="s">
        <v>120</v>
      </c>
      <c r="C19" s="12">
        <f>Dolnośląski!C19+KujawskoPomorski!C19+Lubelski!C19+Lubuski!C19+Łódzki!C19+Małopolski!C19+Mazowiecki!C19+Opolski!C19+Podkarpacki!C19+Podlaski!C19+Pomorski!C19+Śląski!C19+Świętokrzyski!C19+WarmińskoMazurski!C19+Wielkopolski!C19+Zachodniopomorski!C19</f>
        <v>684894</v>
      </c>
    </row>
    <row r="20" spans="1:3" ht="33" customHeight="1" x14ac:dyDescent="0.2">
      <c r="A20" s="39" t="s">
        <v>10</v>
      </c>
      <c r="B20" s="13" t="s">
        <v>125</v>
      </c>
      <c r="C20" s="12">
        <f>Dolnośląski!C20+KujawskoPomorski!C20+Lubelski!C20+Lubuski!C20+Łódzki!C20+Małopolski!C20+Mazowiecki!C20+Opolski!C20+Podkarpacki!C20+Podlaski!C20+Pomorski!C20+Śląski!C20+Świętokrzyski!C20+WarmińskoMazurski!C20+Wielkopolski!C20+Zachodniopomorski!C20</f>
        <v>49909</v>
      </c>
    </row>
    <row r="21" spans="1:3" ht="46.5" customHeight="1" x14ac:dyDescent="0.2">
      <c r="A21" s="39" t="s">
        <v>11</v>
      </c>
      <c r="B21" s="13" t="s">
        <v>121</v>
      </c>
      <c r="C21" s="12">
        <f>Dolnośląski!C21+KujawskoPomorski!C21+Lubelski!C21+Lubuski!C21+Łódzki!C21+Małopolski!C21+Mazowiecki!C21+Opolski!C21+Podkarpacki!C21+Podlaski!C21+Pomorski!C21+Śląski!C21+Świętokrzyski!C21+WarmińskoMazurski!C21+Wielkopolski!C21+Zachodniopomorski!C21</f>
        <v>204288</v>
      </c>
    </row>
    <row r="22" spans="1:3" ht="33" customHeight="1" x14ac:dyDescent="0.2">
      <c r="A22" s="39" t="s">
        <v>12</v>
      </c>
      <c r="B22" s="13" t="s">
        <v>162</v>
      </c>
      <c r="C22" s="12">
        <f>Dolnośląski!C22+KujawskoPomorski!C22+Lubelski!C22+Lubuski!C22+Łódzki!C22+Małopolski!C22+Mazowiecki!C22+Opolski!C22+Podkarpacki!C22+Podlaski!C22+Pomorski!C22+Śląski!C22+Świętokrzyski!C22+WarmińskoMazurski!C22+Wielkopolski!C22+Zachodniopomorski!C22</f>
        <v>2052132</v>
      </c>
    </row>
    <row r="23" spans="1:3" ht="33" customHeight="1" x14ac:dyDescent="0.2">
      <c r="A23" s="39" t="s">
        <v>13</v>
      </c>
      <c r="B23" s="13" t="s">
        <v>146</v>
      </c>
      <c r="C23" s="12">
        <f>Dolnośląski!C23+KujawskoPomorski!C23+Lubelski!C23+Lubuski!C23+Łódzki!C23+Małopolski!C23+Mazowiecki!C23+Opolski!C23+Podkarpacki!C23+Podlaski!C23+Pomorski!C23+Śląski!C23+Świętokrzyski!C23+WarmińskoMazurski!C23+Wielkopolski!C23+Zachodniopomorski!C23</f>
        <v>1077272</v>
      </c>
    </row>
    <row r="24" spans="1:3" ht="33" customHeight="1" x14ac:dyDescent="0.2">
      <c r="A24" s="41" t="s">
        <v>14</v>
      </c>
      <c r="B24" s="29" t="s">
        <v>176</v>
      </c>
      <c r="C24" s="30">
        <f>Dolnośląski!C24+KujawskoPomorski!C24+Lubelski!C24+Lubuski!C24+Łódzki!C24+Małopolski!C24+Mazowiecki!C24+Opolski!C24+Podkarpacki!C24+Podlaski!C24+Pomorski!C24+Śląski!C24+Świętokrzyski!C24+WarmińskoMazurski!C24+Wielkopolski!C24+Zachodniopomorski!C24</f>
        <v>8177586</v>
      </c>
    </row>
    <row r="25" spans="1:3" ht="37.5" x14ac:dyDescent="0.2">
      <c r="A25" s="40" t="s">
        <v>126</v>
      </c>
      <c r="B25" s="36" t="s">
        <v>148</v>
      </c>
      <c r="C25" s="12">
        <f>Dolnośląski!C25+KujawskoPomorski!C25+Lubelski!C25+Lubuski!C25+Łódzki!C25+Małopolski!C25+Mazowiecki!C25+Opolski!C25+Podkarpacki!C25+Podlaski!C25+Pomorski!C25+Śląski!C25+Świętokrzyski!C25+WarmińskoMazurski!C25+Wielkopolski!C25+Zachodniopomorski!C25</f>
        <v>8144075</v>
      </c>
    </row>
    <row r="26" spans="1:3" ht="31.5" customHeight="1" x14ac:dyDescent="0.2">
      <c r="A26" s="40" t="s">
        <v>147</v>
      </c>
      <c r="B26" s="36" t="s">
        <v>150</v>
      </c>
      <c r="C26" s="12">
        <f>Dolnośląski!C26+KujawskoPomorski!C26+Lubelski!C26+Lubuski!C26+Łódzki!C26+Małopolski!C26+Mazowiecki!C26+Opolski!C26+Podkarpacki!C26+Podlaski!C26+Pomorski!C26+Śląski!C26+Świętokrzyski!C26+WarmińskoMazurski!C26+Wielkopolski!C26+Zachodniopomorski!C26</f>
        <v>20622</v>
      </c>
    </row>
    <row r="27" spans="1:3" ht="37.5" x14ac:dyDescent="0.2">
      <c r="A27" s="40" t="s">
        <v>151</v>
      </c>
      <c r="B27" s="36" t="s">
        <v>149</v>
      </c>
      <c r="C27" s="12">
        <f>Dolnośląski!C27+KujawskoPomorski!C27+Lubelski!C27+Lubuski!C27+Łódzki!C27+Małopolski!C27+Mazowiecki!C27+Opolski!C27+Podkarpacki!C27+Podlaski!C27+Pomorski!C27+Śląski!C27+Świętokrzyski!C27+WarmińskoMazurski!C27+Wielkopolski!C27+Zachodniopomorski!C27</f>
        <v>12889</v>
      </c>
    </row>
    <row r="28" spans="1:3" ht="33" customHeight="1" x14ac:dyDescent="0.2">
      <c r="A28" s="42" t="s">
        <v>15</v>
      </c>
      <c r="B28" s="14" t="s">
        <v>110</v>
      </c>
      <c r="C28" s="12">
        <f>Dolnośląski!C28+KujawskoPomorski!C28+Lubelski!C28+Lubuski!C28+Łódzki!C28+Małopolski!C28+Mazowiecki!C28+Opolski!C28+Podkarpacki!C28+Podlaski!C28+Pomorski!C28+Śląski!C28+Świętokrzyski!C28+WarmińskoMazurski!C28+Wielkopolski!C28+Zachodniopomorski!C28</f>
        <v>0</v>
      </c>
    </row>
    <row r="29" spans="1:3" ht="33" customHeight="1" x14ac:dyDescent="0.2">
      <c r="A29" s="42" t="s">
        <v>107</v>
      </c>
      <c r="B29" s="15" t="s">
        <v>152</v>
      </c>
      <c r="C29" s="12">
        <f>Dolnośląski!C29+KujawskoPomorski!C29+Lubelski!C29+Lubuski!C29+Łódzki!C29+Małopolski!C29+Mazowiecki!C29+Opolski!C29+Podkarpacki!C29+Podlaski!C29+Pomorski!C29+Śląski!C29+Świętokrzyski!C29+WarmińskoMazurski!C29+Wielkopolski!C29+Zachodniopomorski!C29</f>
        <v>315824</v>
      </c>
    </row>
    <row r="30" spans="1:3" ht="31.5" customHeight="1" x14ac:dyDescent="0.2">
      <c r="A30" s="40" t="s">
        <v>153</v>
      </c>
      <c r="B30" s="36" t="s">
        <v>164</v>
      </c>
      <c r="C30" s="12">
        <f>Dolnośląski!C30+KujawskoPomorski!C30+Lubelski!C30+Lubuski!C30+Łódzki!C30+Małopolski!C30+Mazowiecki!C30+Opolski!C30+Podkarpacki!C30+Podlaski!C30+Pomorski!C30+Śląski!C30+Świętokrzyski!C30+WarmińskoMazurski!C30+Wielkopolski!C30+Zachodniopomorski!C30</f>
        <v>33649</v>
      </c>
    </row>
    <row r="31" spans="1:3" ht="33" customHeight="1" x14ac:dyDescent="0.2">
      <c r="A31" s="42" t="s">
        <v>108</v>
      </c>
      <c r="B31" s="15" t="s">
        <v>111</v>
      </c>
      <c r="C31" s="12">
        <f>Dolnośląski!C31+KujawskoPomorski!C31+Lubelski!C31+Lubuski!C31+Łódzki!C31+Małopolski!C31+Mazowiecki!C31+Opolski!C31+Podkarpacki!C31+Podlaski!C31+Pomorski!C31+Śląski!C31+Świętokrzyski!C31+WarmińskoMazurski!C31+Wielkopolski!C31+Zachodniopomorski!C31</f>
        <v>0</v>
      </c>
    </row>
    <row r="32" spans="1:3" ht="33" customHeight="1" x14ac:dyDescent="0.2">
      <c r="A32" s="42" t="s">
        <v>109</v>
      </c>
      <c r="B32" s="15" t="s">
        <v>163</v>
      </c>
      <c r="C32" s="12">
        <f>Dolnośląski!C32+KujawskoPomorski!C32+Lubelski!C32+Lubuski!C32+Łódzki!C32+Małopolski!C32+Mazowiecki!C32+Opolski!C32+Podkarpacki!C32+Podlaski!C32+Pomorski!C32+Śląski!C32+Świętokrzyski!C32+WarmińskoMazurski!C32+Wielkopolski!C32+Zachodniopomorski!C32</f>
        <v>345506</v>
      </c>
    </row>
    <row r="33" spans="1:3" ht="42.75" customHeight="1" x14ac:dyDescent="0.2">
      <c r="A33" s="42" t="s">
        <v>177</v>
      </c>
      <c r="B33" s="15" t="s">
        <v>178</v>
      </c>
      <c r="C33" s="12">
        <f>Dolnośląski!C33+KujawskoPomorski!C33+Lubelski!C33+Lubuski!C33+Łódzki!C33+Małopolski!C33+Mazowiecki!C33+Opolski!C33+Podkarpacki!C33+Podlaski!C33+Pomorski!C33+Śląski!C33+Świętokrzyski!C33+WarmińskoMazurski!C33+Wielkopolski!C33+Zachodniopomorski!C33</f>
        <v>0</v>
      </c>
    </row>
    <row r="34" spans="1:3" ht="33" customHeight="1" x14ac:dyDescent="0.2">
      <c r="A34" s="42" t="s">
        <v>185</v>
      </c>
      <c r="B34" s="15" t="s">
        <v>186</v>
      </c>
      <c r="C34" s="12">
        <f>Dolnośląski!C34+KujawskoPomorski!C34+Lubelski!C34+Lubuski!C34+Łódzki!C34+Małopolski!C34+Mazowiecki!C34+Opolski!C34+Podkarpacki!C34+Podlaski!C34+Pomorski!C34+Śląski!C34+Świętokrzyski!C34+WarmińskoMazurski!C34+Wielkopolski!C34+Zachodniopomorski!C34</f>
        <v>22877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f>Dolnośląski!C35+KujawskoPomorski!C35+Lubelski!C35+Lubuski!C35+Łódzki!C35+Małopolski!C35+Mazowiecki!C35+Opolski!C35+Podkarpacki!C35+Podlaski!C35+Pomorski!C35+Śląski!C35+Świętokrzyski!C35+WarmińskoMazurski!C35+Wielkopolski!C35+Zachodniopomorski!C35</f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f>Dolnośląski!C36+KujawskoPomorski!C36+Lubelski!C36+Lubuski!C36+Łódzki!C36+Małopolski!C36+Mazowiecki!C36+Opolski!C36+Podkarpacki!C36+Podlaski!C36+Pomorski!C36+Śląski!C36+Świętokrzyski!C36+WarmińskoMazurski!C36+Wielkopolski!C36+Zachodniopomorski!C36</f>
        <v>1885683</v>
      </c>
    </row>
    <row r="37" spans="1:3" s="2" customFormat="1" ht="60.75" x14ac:dyDescent="0.2">
      <c r="A37" s="43" t="s">
        <v>187</v>
      </c>
      <c r="B37" s="16" t="s">
        <v>188</v>
      </c>
      <c r="C37" s="34">
        <f>Dolnośląski!C37+KujawskoPomorski!C37+Lubelski!C37+Lubuski!C37+Łódzki!C37+Małopolski!C37+Mazowiecki!C37+Opolski!C37+Podkarpacki!C37+Podlaski!C37+Pomorski!C37+Śląski!C37+Świętokrzyski!C37+WarmińskoMazurski!C37+Wielkopolski!C37+Zachodniopomorski!C37</f>
        <v>643300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f>Dolnośląski!C38+KujawskoPomorski!C38+Lubelski!C38+Lubuski!C38+Łódzki!C38+Małopolski!C38+Mazowiecki!C38+Opolski!C38+Podkarpacki!C38+Podlaski!C38+Pomorski!C38+Śląski!C38+Świętokrzyski!C38+WarmińskoMazurski!C38+Wielkopolski!C38+Zachodniopomorski!C38</f>
        <v>12169361</v>
      </c>
    </row>
    <row r="39" spans="1:3" ht="30" customHeight="1" x14ac:dyDescent="0.2">
      <c r="A39" s="84" t="s">
        <v>130</v>
      </c>
      <c r="B39" s="85" t="s">
        <v>182</v>
      </c>
      <c r="C39" s="73">
        <f>C40+C41+C42+C50+C52+C58+C59+C57</f>
        <v>523430</v>
      </c>
    </row>
    <row r="40" spans="1:3" ht="28.5" customHeight="1" x14ac:dyDescent="0.2">
      <c r="A40" s="42" t="s">
        <v>16</v>
      </c>
      <c r="B40" s="17" t="s">
        <v>17</v>
      </c>
      <c r="C40" s="32">
        <f>Dolnośląski!C40+KujawskoPomorski!C40+Lubelski!C40+Lubuski!C40+Łódzki!C40+Małopolski!C40+Mazowiecki!C40+Opolski!C40+Podkarpacki!C40+Podlaski!C40+Pomorski!C40+Śląski!C40+Świętokrzyski!C40+WarmińskoMazurski!C40+Wielkopolski!C40+Zachodniopomorski!C40</f>
        <v>21659</v>
      </c>
    </row>
    <row r="41" spans="1:3" ht="28.5" customHeight="1" x14ac:dyDescent="0.2">
      <c r="A41" s="42" t="s">
        <v>18</v>
      </c>
      <c r="B41" s="17" t="s">
        <v>19</v>
      </c>
      <c r="C41" s="32">
        <f>Dolnośląski!C41+KujawskoPomorski!C41+Lubelski!C41+Lubuski!C41+Łódzki!C41+Małopolski!C41+Mazowiecki!C41+Opolski!C41+Podkarpacki!C41+Podlaski!C41+Pomorski!C41+Śląski!C41+Świętokrzyski!C41+WarmińskoMazurski!C41+Wielkopolski!C41+Zachodniopomorski!C41</f>
        <v>73438</v>
      </c>
    </row>
    <row r="42" spans="1:3" ht="28.5" customHeight="1" x14ac:dyDescent="0.2">
      <c r="A42" s="42" t="s">
        <v>20</v>
      </c>
      <c r="B42" s="18" t="s">
        <v>183</v>
      </c>
      <c r="C42" s="32">
        <f>C43+C45+C46+C47+C48+C49</f>
        <v>3985</v>
      </c>
    </row>
    <row r="43" spans="1:3" ht="28.5" customHeight="1" x14ac:dyDescent="0.2">
      <c r="A43" s="44" t="s">
        <v>37</v>
      </c>
      <c r="B43" s="37" t="s">
        <v>30</v>
      </c>
      <c r="C43" s="32">
        <f>Dolnośląski!C43+KujawskoPomorski!C43+Lubelski!C43+Lubuski!C43+Łódzki!C43+Małopolski!C43+Mazowiecki!C43+Opolski!C43+Podkarpacki!C43+Podlaski!C43+Pomorski!C43+Śląski!C43+Świętokrzyski!C43+WarmińskoMazurski!C43+Wielkopolski!C43+Zachodniopomorski!C43</f>
        <v>587</v>
      </c>
    </row>
    <row r="44" spans="1:3" ht="28.5" customHeight="1" x14ac:dyDescent="0.2">
      <c r="A44" s="44" t="s">
        <v>38</v>
      </c>
      <c r="B44" s="38" t="s">
        <v>31</v>
      </c>
      <c r="C44" s="32">
        <f>Dolnośląski!C44+KujawskoPomorski!C44+Lubelski!C44+Lubuski!C44+Łódzki!C44+Małopolski!C44+Mazowiecki!C44+Opolski!C44+Podkarpacki!C44+Podlaski!C44+Pomorski!C44+Śląski!C44+Świętokrzyski!C44+WarmińskoMazurski!C44+Wielkopolski!C44+Zachodniopomorski!C44</f>
        <v>584</v>
      </c>
    </row>
    <row r="45" spans="1:3" ht="28.5" customHeight="1" x14ac:dyDescent="0.2">
      <c r="A45" s="44" t="s">
        <v>39</v>
      </c>
      <c r="B45" s="37" t="s">
        <v>32</v>
      </c>
      <c r="C45" s="32">
        <f>Dolnośląski!C45+KujawskoPomorski!C45+Lubelski!C45+Lubuski!C45+Łódzki!C45+Małopolski!C45+Mazowiecki!C45+Opolski!C45+Podkarpacki!C45+Podlaski!C45+Pomorski!C45+Śląski!C45+Świętokrzyski!C45+WarmińskoMazurski!C45+Wielkopolski!C45+Zachodniopomorski!C45</f>
        <v>585</v>
      </c>
    </row>
    <row r="46" spans="1:3" ht="28.5" customHeight="1" x14ac:dyDescent="0.2">
      <c r="A46" s="44" t="s">
        <v>40</v>
      </c>
      <c r="B46" s="37" t="s">
        <v>33</v>
      </c>
      <c r="C46" s="32">
        <f>Dolnośląski!C46+KujawskoPomorski!C46+Lubelski!C46+Lubuski!C46+Łódzki!C46+Małopolski!C46+Mazowiecki!C46+Opolski!C46+Podkarpacki!C46+Podlaski!C46+Pomorski!C46+Śląski!C46+Świętokrzyski!C46+WarmińskoMazurski!C46+Wielkopolski!C46+Zachodniopomorski!C46</f>
        <v>2</v>
      </c>
    </row>
    <row r="47" spans="1:3" ht="28.5" customHeight="1" x14ac:dyDescent="0.2">
      <c r="A47" s="44" t="s">
        <v>41</v>
      </c>
      <c r="B47" s="37" t="s">
        <v>34</v>
      </c>
      <c r="C47" s="32">
        <f>Dolnośląski!C47+KujawskoPomorski!C47+Lubelski!C47+Lubuski!C47+Łódzki!C47+Małopolski!C47+Mazowiecki!C47+Opolski!C47+Podkarpacki!C47+Podlaski!C47+Pomorski!C47+Śląski!C47+Świętokrzyski!C47+WarmińskoMazurski!C47+Wielkopolski!C47+Zachodniopomorski!C47</f>
        <v>0</v>
      </c>
    </row>
    <row r="48" spans="1:3" ht="28.5" customHeight="1" x14ac:dyDescent="0.2">
      <c r="A48" s="44" t="s">
        <v>42</v>
      </c>
      <c r="B48" s="37" t="s">
        <v>35</v>
      </c>
      <c r="C48" s="32">
        <f>Dolnośląski!C48+KujawskoPomorski!C48+Lubelski!C48+Lubuski!C48+Łódzki!C48+Małopolski!C48+Mazowiecki!C48+Opolski!C48+Podkarpacki!C48+Podlaski!C48+Pomorski!C48+Śląski!C48+Świętokrzyski!C48+WarmińskoMazurski!C48+Wielkopolski!C48+Zachodniopomorski!C48</f>
        <v>2528</v>
      </c>
    </row>
    <row r="49" spans="1:3" ht="28.5" customHeight="1" x14ac:dyDescent="0.2">
      <c r="A49" s="44" t="s">
        <v>43</v>
      </c>
      <c r="B49" s="37" t="s">
        <v>36</v>
      </c>
      <c r="C49" s="32">
        <f>Dolnośląski!C49+KujawskoPomorski!C49+Lubelski!C49+Lubuski!C49+Łódzki!C49+Małopolski!C49+Mazowiecki!C49+Opolski!C49+Podkarpacki!C49+Podlaski!C49+Pomorski!C49+Śląski!C49+Świętokrzyski!C49+WarmińskoMazurski!C49+Wielkopolski!C49+Zachodniopomorski!C49</f>
        <v>283</v>
      </c>
    </row>
    <row r="50" spans="1:3" ht="28.5" customHeight="1" x14ac:dyDescent="0.2">
      <c r="A50" s="42" t="s">
        <v>21</v>
      </c>
      <c r="B50" s="17" t="s">
        <v>156</v>
      </c>
      <c r="C50" s="32">
        <f>Dolnośląski!C50+KujawskoPomorski!C50+Lubelski!C50+Lubuski!C50+Łódzki!C50+Małopolski!C50+Mazowiecki!C50+Opolski!C50+Podkarpacki!C50+Podlaski!C50+Pomorski!C50+Śląski!C50+Świętokrzyski!C50+WarmińskoMazurski!C50+Wielkopolski!C50+Zachodniopomorski!C50</f>
        <v>311407</v>
      </c>
    </row>
    <row r="51" spans="1:3" ht="28.5" customHeight="1" x14ac:dyDescent="0.2">
      <c r="A51" s="44" t="s">
        <v>157</v>
      </c>
      <c r="B51" s="37" t="s">
        <v>158</v>
      </c>
      <c r="C51" s="32">
        <f>Dolnośląski!C51+KujawskoPomorski!C51+Lubelski!C51+Lubuski!C51+Łódzki!C51+Małopolski!C51+Mazowiecki!C51+Opolski!C51+Podkarpacki!C51+Podlaski!C51+Pomorski!C51+Śląski!C51+Świętokrzyski!C51+WarmińskoMazurski!C51+Wielkopolski!C51+Zachodniopomorski!C51</f>
        <v>1109</v>
      </c>
    </row>
    <row r="52" spans="1:3" ht="28.5" customHeight="1" x14ac:dyDescent="0.2">
      <c r="A52" s="42" t="s">
        <v>22</v>
      </c>
      <c r="B52" s="18" t="s">
        <v>181</v>
      </c>
      <c r="C52" s="28">
        <f>C53+C54+C55+C56</f>
        <v>69811</v>
      </c>
    </row>
    <row r="53" spans="1:3" ht="28.5" customHeight="1" x14ac:dyDescent="0.2">
      <c r="A53" s="44" t="s">
        <v>48</v>
      </c>
      <c r="B53" s="37" t="s">
        <v>44</v>
      </c>
      <c r="C53" s="32">
        <f>Dolnośląski!C53+KujawskoPomorski!C53+Lubelski!C53+Lubuski!C53+Łódzki!C53+Małopolski!C53+Mazowiecki!C53+Opolski!C53+Podkarpacki!C53+Podlaski!C53+Pomorski!C53+Śląski!C53+Świętokrzyski!C53+WarmińskoMazurski!C53+Wielkopolski!C53+Zachodniopomorski!C53</f>
        <v>53283</v>
      </c>
    </row>
    <row r="54" spans="1:3" ht="28.5" customHeight="1" x14ac:dyDescent="0.2">
      <c r="A54" s="44" t="s">
        <v>49</v>
      </c>
      <c r="B54" s="37" t="s">
        <v>45</v>
      </c>
      <c r="C54" s="32">
        <f>Dolnośląski!C54+KujawskoPomorski!C54+Lubelski!C54+Lubuski!C54+Łódzki!C54+Małopolski!C54+Mazowiecki!C54+Opolski!C54+Podkarpacki!C54+Podlaski!C54+Pomorski!C54+Śląski!C54+Świętokrzyski!C54+WarmińskoMazurski!C54+Wielkopolski!C54+Zachodniopomorski!C54</f>
        <v>7448</v>
      </c>
    </row>
    <row r="55" spans="1:3" ht="28.5" customHeight="1" x14ac:dyDescent="0.2">
      <c r="A55" s="44" t="s">
        <v>50</v>
      </c>
      <c r="B55" s="37" t="s">
        <v>46</v>
      </c>
      <c r="C55" s="32">
        <f>Dolnośląski!C55+KujawskoPomorski!C55+Lubelski!C55+Lubuski!C55+Łódzki!C55+Małopolski!C55+Mazowiecki!C55+Opolski!C55+Podkarpacki!C55+Podlaski!C55+Pomorski!C55+Śląski!C55+Świętokrzyski!C55+WarmińskoMazurski!C55+Wielkopolski!C55+Zachodniopomorski!C55</f>
        <v>0</v>
      </c>
    </row>
    <row r="56" spans="1:3" ht="28.5" customHeight="1" x14ac:dyDescent="0.2">
      <c r="A56" s="44" t="s">
        <v>51</v>
      </c>
      <c r="B56" s="37" t="s">
        <v>47</v>
      </c>
      <c r="C56" s="32">
        <f>Dolnośląski!C56+KujawskoPomorski!C56+Lubelski!C56+Lubuski!C56+Łódzki!C56+Małopolski!C56+Mazowiecki!C56+Opolski!C56+Podkarpacki!C56+Podlaski!C56+Pomorski!C56+Śląski!C56+Świętokrzyski!C56+WarmińskoMazurski!C56+Wielkopolski!C56+Zachodniopomorski!C56</f>
        <v>9080</v>
      </c>
    </row>
    <row r="57" spans="1:3" ht="28.5" customHeight="1" x14ac:dyDescent="0.2">
      <c r="A57" s="42" t="s">
        <v>23</v>
      </c>
      <c r="B57" s="17" t="s">
        <v>24</v>
      </c>
      <c r="C57" s="32">
        <f>Dolnośląski!C57+KujawskoPomorski!C57+Lubelski!C57+Lubuski!C57+Łódzki!C57+Małopolski!C57+Mazowiecki!C57+Opolski!C57+Podkarpacki!C57+Podlaski!C57+Pomorski!C57+Śląski!C57+Świętokrzyski!C57+WarmińskoMazurski!C57+Wielkopolski!C57+Zachodniopomorski!C57</f>
        <v>0</v>
      </c>
    </row>
    <row r="58" spans="1:3" ht="28.5" customHeight="1" x14ac:dyDescent="0.2">
      <c r="A58" s="42" t="s">
        <v>25</v>
      </c>
      <c r="B58" s="17" t="s">
        <v>159</v>
      </c>
      <c r="C58" s="32">
        <f>Dolnośląski!C58+KujawskoPomorski!C58+Lubelski!C58+Lubuski!C58+Łódzki!C58+Małopolski!C58+Mazowiecki!C58+Opolski!C58+Podkarpacki!C58+Podlaski!C58+Pomorski!C58+Śląski!C58+Świętokrzyski!C58+WarmińskoMazurski!C58+Wielkopolski!C58+Zachodniopomorski!C58</f>
        <v>38584</v>
      </c>
    </row>
    <row r="59" spans="1:3" ht="28.5" customHeight="1" x14ac:dyDescent="0.2">
      <c r="A59" s="42" t="s">
        <v>26</v>
      </c>
      <c r="B59" s="17" t="s">
        <v>27</v>
      </c>
      <c r="C59" s="32">
        <f>Dolnośląski!C59+KujawskoPomorski!C59+Lubelski!C59+Lubuski!C59+Łódzki!C59+Małopolski!C59+Mazowiecki!C59+Opolski!C59+Podkarpacki!C59+Podlaski!C59+Pomorski!C59+Śląski!C59+Świętokrzyski!C59+WarmińskoMazurski!C59+Wielkopolski!C59+Zachodniopomorski!C59</f>
        <v>4546</v>
      </c>
    </row>
    <row r="60" spans="1:3" ht="30" customHeight="1" x14ac:dyDescent="0.2">
      <c r="A60" s="76" t="s">
        <v>132</v>
      </c>
      <c r="B60" s="77" t="s">
        <v>160</v>
      </c>
      <c r="C60" s="86">
        <f>C61+C62+C63+C64</f>
        <v>227907</v>
      </c>
    </row>
    <row r="61" spans="1:3" ht="42" customHeight="1" x14ac:dyDescent="0.2">
      <c r="A61" s="42" t="s">
        <v>99</v>
      </c>
      <c r="B61" s="17" t="s">
        <v>112</v>
      </c>
      <c r="C61" s="32">
        <f>Dolnośląski!C61+KujawskoPomorski!C61+Lubelski!C61+Lubuski!C61+Łódzki!C61+Małopolski!C61+Mazowiecki!C61+Opolski!C61+Podkarpacki!C61+Podlaski!C61+Pomorski!C61+Śląski!C61+Świętokrzyski!C61+WarmińskoMazurski!C61+Wielkopolski!C61+Zachodniopomorski!C61</f>
        <v>407</v>
      </c>
    </row>
    <row r="62" spans="1:3" ht="31.5" customHeight="1" x14ac:dyDescent="0.2">
      <c r="A62" s="42" t="s">
        <v>28</v>
      </c>
      <c r="B62" s="17" t="s">
        <v>53</v>
      </c>
      <c r="C62" s="32">
        <f>Dolnośląski!C62+KujawskoPomorski!C62+Lubelski!C62+Lubuski!C62+Łódzki!C62+Małopolski!C62+Mazowiecki!C62+Opolski!C62+Podkarpacki!C62+Podlaski!C62+Pomorski!C62+Śląski!C62+Świętokrzyski!C62+WarmińskoMazurski!C62+Wielkopolski!C62+Zachodniopomorski!C62</f>
        <v>191158</v>
      </c>
    </row>
    <row r="63" spans="1:3" ht="31.5" customHeight="1" x14ac:dyDescent="0.2">
      <c r="A63" s="42" t="s">
        <v>29</v>
      </c>
      <c r="B63" s="17" t="s">
        <v>101</v>
      </c>
      <c r="C63" s="32">
        <f>Dolnośląski!C63+KujawskoPomorski!C63+Lubelski!C63+Lubuski!C63+Łódzki!C63+Małopolski!C63+Mazowiecki!C63+Opolski!C63+Podkarpacki!C63+Podlaski!C63+Pomorski!C63+Śląski!C63+Świętokrzyski!C63+WarmińskoMazurski!C63+Wielkopolski!C63+Zachodniopomorski!C63</f>
        <v>0</v>
      </c>
    </row>
    <row r="64" spans="1:3" ht="31.5" customHeight="1" x14ac:dyDescent="0.2">
      <c r="A64" s="42" t="s">
        <v>100</v>
      </c>
      <c r="B64" s="17" t="s">
        <v>102</v>
      </c>
      <c r="C64" s="32">
        <f>Dolnośląski!C64+KujawskoPomorski!C64+Lubelski!C64+Lubuski!C64+Łódzki!C64+Małopolski!C64+Mazowiecki!C64+Opolski!C64+Podkarpacki!C64+Podlaski!C64+Pomorski!C64+Śląski!C64+Świętokrzyski!C64+WarmińskoMazurski!C64+Wielkopolski!C64+Zachodniopomorski!C64</f>
        <v>36342</v>
      </c>
    </row>
    <row r="65" spans="1:3" ht="32.25" customHeight="1" x14ac:dyDescent="0.2">
      <c r="A65" s="76" t="s">
        <v>134</v>
      </c>
      <c r="B65" s="77" t="s">
        <v>113</v>
      </c>
      <c r="C65" s="86">
        <f>Dolnośląski!C65+KujawskoPomorski!C65+Lubelski!C65+Lubuski!C65+Łódzki!C65+Małopolski!C65+Mazowiecki!C65+Opolski!C65+Podkarpacki!C65+Podlaski!C65+Pomorski!C65+Śląski!C65+Świętokrzyski!C65+WarmińskoMazurski!C65+Wielkopolski!C65+Zachodniopomorski!C65</f>
        <v>52889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0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C65"/>
  <sheetViews>
    <sheetView showGridLines="0" view="pageBreakPreview" zoomScale="55" zoomScaleNormal="70" zoomScaleSheetLayoutView="55" workbookViewId="0">
      <pane ySplit="6" topLeftCell="A7" activePane="bottomLeft" state="frozen"/>
      <selection sqref="A1:C1"/>
      <selection pane="bottomLef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59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5826647</v>
      </c>
    </row>
    <row r="7" spans="1:3" ht="33" customHeight="1" x14ac:dyDescent="0.2">
      <c r="A7" s="39" t="s">
        <v>1</v>
      </c>
      <c r="B7" s="13" t="s">
        <v>116</v>
      </c>
      <c r="C7" s="12">
        <v>765250</v>
      </c>
    </row>
    <row r="8" spans="1:3" ht="33" customHeight="1" x14ac:dyDescent="0.2">
      <c r="A8" s="39" t="s">
        <v>2</v>
      </c>
      <c r="B8" s="13" t="s">
        <v>117</v>
      </c>
      <c r="C8" s="12">
        <v>374077</v>
      </c>
    </row>
    <row r="9" spans="1:3" ht="33" customHeight="1" x14ac:dyDescent="0.2">
      <c r="A9" s="39" t="s">
        <v>3</v>
      </c>
      <c r="B9" s="13" t="s">
        <v>114</v>
      </c>
      <c r="C9" s="12">
        <v>2987027</v>
      </c>
    </row>
    <row r="10" spans="1:3" ht="31.5" customHeight="1" x14ac:dyDescent="0.2">
      <c r="A10" s="40" t="s">
        <v>54</v>
      </c>
      <c r="B10" s="36" t="s">
        <v>139</v>
      </c>
      <c r="C10" s="12">
        <v>263422</v>
      </c>
    </row>
    <row r="11" spans="1:3" ht="31.5" customHeight="1" x14ac:dyDescent="0.2">
      <c r="A11" s="40" t="s">
        <v>140</v>
      </c>
      <c r="B11" s="36" t="s">
        <v>143</v>
      </c>
      <c r="C11" s="12">
        <v>238273</v>
      </c>
    </row>
    <row r="12" spans="1:3" ht="31.5" customHeight="1" x14ac:dyDescent="0.2">
      <c r="A12" s="40" t="s">
        <v>141</v>
      </c>
      <c r="B12" s="36" t="s">
        <v>144</v>
      </c>
      <c r="C12" s="12">
        <v>107905</v>
      </c>
    </row>
    <row r="13" spans="1:3" ht="31.5" customHeight="1" x14ac:dyDescent="0.2">
      <c r="A13" s="40" t="s">
        <v>142</v>
      </c>
      <c r="B13" s="36" t="s">
        <v>145</v>
      </c>
      <c r="C13" s="12">
        <v>49131</v>
      </c>
    </row>
    <row r="14" spans="1:3" ht="33" customHeight="1" x14ac:dyDescent="0.2">
      <c r="A14" s="39" t="s">
        <v>4</v>
      </c>
      <c r="B14" s="13" t="s">
        <v>122</v>
      </c>
      <c r="C14" s="12">
        <v>231588</v>
      </c>
    </row>
    <row r="15" spans="1:3" ht="33" customHeight="1" x14ac:dyDescent="0.2">
      <c r="A15" s="39" t="s">
        <v>5</v>
      </c>
      <c r="B15" s="13" t="s">
        <v>118</v>
      </c>
      <c r="C15" s="12">
        <v>179329</v>
      </c>
    </row>
    <row r="16" spans="1:3" ht="33" customHeight="1" x14ac:dyDescent="0.2">
      <c r="A16" s="39" t="s">
        <v>6</v>
      </c>
      <c r="B16" s="13" t="s">
        <v>124</v>
      </c>
      <c r="C16" s="12">
        <v>125330</v>
      </c>
    </row>
    <row r="17" spans="1:3" ht="33" customHeight="1" x14ac:dyDescent="0.2">
      <c r="A17" s="39" t="s">
        <v>7</v>
      </c>
      <c r="B17" s="13" t="s">
        <v>123</v>
      </c>
      <c r="C17" s="12">
        <v>65697</v>
      </c>
    </row>
    <row r="18" spans="1:3" ht="33" customHeight="1" x14ac:dyDescent="0.2">
      <c r="A18" s="39" t="s">
        <v>8</v>
      </c>
      <c r="B18" s="13" t="s">
        <v>119</v>
      </c>
      <c r="C18" s="12">
        <v>123104</v>
      </c>
    </row>
    <row r="19" spans="1:3" ht="33" customHeight="1" x14ac:dyDescent="0.2">
      <c r="A19" s="39" t="s">
        <v>9</v>
      </c>
      <c r="B19" s="13" t="s">
        <v>120</v>
      </c>
      <c r="C19" s="12">
        <v>67828</v>
      </c>
    </row>
    <row r="20" spans="1:3" ht="33" customHeight="1" x14ac:dyDescent="0.2">
      <c r="A20" s="39" t="s">
        <v>10</v>
      </c>
      <c r="B20" s="13" t="s">
        <v>125</v>
      </c>
      <c r="C20" s="12">
        <v>4892</v>
      </c>
    </row>
    <row r="21" spans="1:3" ht="46.5" customHeight="1" x14ac:dyDescent="0.2">
      <c r="A21" s="39" t="s">
        <v>11</v>
      </c>
      <c r="B21" s="13" t="s">
        <v>121</v>
      </c>
      <c r="C21" s="12">
        <v>15974</v>
      </c>
    </row>
    <row r="22" spans="1:3" ht="33" customHeight="1" x14ac:dyDescent="0.2">
      <c r="A22" s="39" t="s">
        <v>12</v>
      </c>
      <c r="B22" s="13" t="s">
        <v>162</v>
      </c>
      <c r="C22" s="12">
        <v>135181</v>
      </c>
    </row>
    <row r="23" spans="1:3" ht="33" customHeight="1" x14ac:dyDescent="0.2">
      <c r="A23" s="39" t="s">
        <v>13</v>
      </c>
      <c r="B23" s="13" t="s">
        <v>146</v>
      </c>
      <c r="C23" s="12">
        <v>88100</v>
      </c>
    </row>
    <row r="24" spans="1:3" ht="33" customHeight="1" x14ac:dyDescent="0.2">
      <c r="A24" s="41" t="s">
        <v>14</v>
      </c>
      <c r="B24" s="29" t="s">
        <v>176</v>
      </c>
      <c r="C24" s="12">
        <v>610761</v>
      </c>
    </row>
    <row r="25" spans="1:3" ht="37.5" x14ac:dyDescent="0.2">
      <c r="A25" s="40" t="s">
        <v>126</v>
      </c>
      <c r="B25" s="36" t="s">
        <v>148</v>
      </c>
      <c r="C25" s="12">
        <v>608761</v>
      </c>
    </row>
    <row r="26" spans="1:3" ht="31.5" customHeight="1" x14ac:dyDescent="0.2">
      <c r="A26" s="40" t="s">
        <v>147</v>
      </c>
      <c r="B26" s="36" t="s">
        <v>150</v>
      </c>
      <c r="C26" s="12">
        <v>1000</v>
      </c>
    </row>
    <row r="27" spans="1:3" ht="37.5" x14ac:dyDescent="0.2">
      <c r="A27" s="40" t="s">
        <v>151</v>
      </c>
      <c r="B27" s="36" t="s">
        <v>149</v>
      </c>
      <c r="C27" s="12">
        <v>1000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36588</v>
      </c>
    </row>
    <row r="30" spans="1:3" ht="31.5" customHeight="1" x14ac:dyDescent="0.2">
      <c r="A30" s="40" t="s">
        <v>153</v>
      </c>
      <c r="B30" s="36" t="s">
        <v>164</v>
      </c>
      <c r="C30" s="12">
        <v>25649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15821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100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140808</v>
      </c>
    </row>
    <row r="37" spans="1:3" s="2" customFormat="1" ht="60.75" x14ac:dyDescent="0.2">
      <c r="A37" s="43" t="s">
        <v>187</v>
      </c>
      <c r="B37" s="16" t="s">
        <v>188</v>
      </c>
      <c r="C37" s="34">
        <v>49029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923814</v>
      </c>
    </row>
    <row r="39" spans="1:3" ht="30" customHeight="1" x14ac:dyDescent="0.2">
      <c r="A39" s="84" t="s">
        <v>130</v>
      </c>
      <c r="B39" s="85" t="s">
        <v>182</v>
      </c>
      <c r="C39" s="73">
        <v>36228</v>
      </c>
    </row>
    <row r="40" spans="1:3" ht="28.5" customHeight="1" x14ac:dyDescent="0.2">
      <c r="A40" s="42" t="s">
        <v>16</v>
      </c>
      <c r="B40" s="17" t="s">
        <v>17</v>
      </c>
      <c r="C40" s="32">
        <v>1429</v>
      </c>
    </row>
    <row r="41" spans="1:3" ht="28.5" customHeight="1" x14ac:dyDescent="0.2">
      <c r="A41" s="42" t="s">
        <v>18</v>
      </c>
      <c r="B41" s="17" t="s">
        <v>19</v>
      </c>
      <c r="C41" s="32">
        <v>4911</v>
      </c>
    </row>
    <row r="42" spans="1:3" ht="28.5" customHeight="1" x14ac:dyDescent="0.2">
      <c r="A42" s="42" t="s">
        <v>20</v>
      </c>
      <c r="B42" s="18" t="s">
        <v>183</v>
      </c>
      <c r="C42" s="32">
        <v>359</v>
      </c>
    </row>
    <row r="43" spans="1:3" ht="28.5" customHeight="1" x14ac:dyDescent="0.2">
      <c r="A43" s="44" t="s">
        <v>37</v>
      </c>
      <c r="B43" s="37" t="s">
        <v>30</v>
      </c>
      <c r="C43" s="32">
        <v>55</v>
      </c>
    </row>
    <row r="44" spans="1:3" ht="28.5" customHeight="1" x14ac:dyDescent="0.2">
      <c r="A44" s="44" t="s">
        <v>38</v>
      </c>
      <c r="B44" s="38" t="s">
        <v>31</v>
      </c>
      <c r="C44" s="32">
        <v>55</v>
      </c>
    </row>
    <row r="45" spans="1:3" ht="28.5" customHeight="1" x14ac:dyDescent="0.2">
      <c r="A45" s="44" t="s">
        <v>39</v>
      </c>
      <c r="B45" s="37" t="s">
        <v>32</v>
      </c>
      <c r="C45" s="32">
        <v>68</v>
      </c>
    </row>
    <row r="46" spans="1:3" ht="28.5" customHeight="1" x14ac:dyDescent="0.2">
      <c r="A46" s="44" t="s">
        <v>40</v>
      </c>
      <c r="B46" s="37" t="s">
        <v>33</v>
      </c>
      <c r="C46" s="32">
        <v>1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233</v>
      </c>
    </row>
    <row r="49" spans="1:3" ht="28.5" customHeight="1" x14ac:dyDescent="0.2">
      <c r="A49" s="44" t="s">
        <v>43</v>
      </c>
      <c r="B49" s="37" t="s">
        <v>36</v>
      </c>
      <c r="C49" s="32">
        <v>2</v>
      </c>
    </row>
    <row r="50" spans="1:3" ht="28.5" customHeight="1" x14ac:dyDescent="0.2">
      <c r="A50" s="42" t="s">
        <v>21</v>
      </c>
      <c r="B50" s="17" t="s">
        <v>156</v>
      </c>
      <c r="C50" s="32">
        <v>22376</v>
      </c>
    </row>
    <row r="51" spans="1:3" ht="28.5" customHeight="1" x14ac:dyDescent="0.2">
      <c r="A51" s="44" t="s">
        <v>157</v>
      </c>
      <c r="B51" s="37" t="s">
        <v>158</v>
      </c>
      <c r="C51" s="32">
        <v>100</v>
      </c>
    </row>
    <row r="52" spans="1:3" ht="28.5" customHeight="1" x14ac:dyDescent="0.2">
      <c r="A52" s="42" t="s">
        <v>22</v>
      </c>
      <c r="B52" s="18" t="s">
        <v>181</v>
      </c>
      <c r="C52" s="28">
        <v>5019</v>
      </c>
    </row>
    <row r="53" spans="1:3" ht="28.5" customHeight="1" x14ac:dyDescent="0.2">
      <c r="A53" s="44" t="s">
        <v>48</v>
      </c>
      <c r="B53" s="37" t="s">
        <v>44</v>
      </c>
      <c r="C53" s="32">
        <v>3739</v>
      </c>
    </row>
    <row r="54" spans="1:3" ht="28.5" customHeight="1" x14ac:dyDescent="0.2">
      <c r="A54" s="44" t="s">
        <v>49</v>
      </c>
      <c r="B54" s="37" t="s">
        <v>45</v>
      </c>
      <c r="C54" s="32">
        <v>448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832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1933</v>
      </c>
    </row>
    <row r="59" spans="1:3" ht="28.5" customHeight="1" x14ac:dyDescent="0.2">
      <c r="A59" s="42" t="s">
        <v>26</v>
      </c>
      <c r="B59" s="17" t="s">
        <v>27</v>
      </c>
      <c r="C59" s="32">
        <v>201</v>
      </c>
    </row>
    <row r="60" spans="1:3" ht="30" customHeight="1" x14ac:dyDescent="0.2">
      <c r="A60" s="76" t="s">
        <v>132</v>
      </c>
      <c r="B60" s="77" t="s">
        <v>160</v>
      </c>
      <c r="C60" s="86">
        <v>16705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15045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1660</v>
      </c>
    </row>
    <row r="65" spans="1:3" ht="32.25" customHeight="1" x14ac:dyDescent="0.2">
      <c r="A65" s="76" t="s">
        <v>134</v>
      </c>
      <c r="B65" s="77" t="s">
        <v>113</v>
      </c>
      <c r="C65" s="86">
        <v>1981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60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4143375</v>
      </c>
    </row>
    <row r="7" spans="1:3" ht="33" customHeight="1" x14ac:dyDescent="0.2">
      <c r="A7" s="39" t="s">
        <v>1</v>
      </c>
      <c r="B7" s="13" t="s">
        <v>116</v>
      </c>
      <c r="C7" s="12">
        <v>570824</v>
      </c>
    </row>
    <row r="8" spans="1:3" ht="33" customHeight="1" x14ac:dyDescent="0.2">
      <c r="A8" s="39" t="s">
        <v>2</v>
      </c>
      <c r="B8" s="13" t="s">
        <v>117</v>
      </c>
      <c r="C8" s="12">
        <v>199461</v>
      </c>
    </row>
    <row r="9" spans="1:3" ht="33" customHeight="1" x14ac:dyDescent="0.2">
      <c r="A9" s="39" t="s">
        <v>3</v>
      </c>
      <c r="B9" s="13" t="s">
        <v>114</v>
      </c>
      <c r="C9" s="12">
        <v>2136023</v>
      </c>
    </row>
    <row r="10" spans="1:3" ht="31.5" customHeight="1" x14ac:dyDescent="0.2">
      <c r="A10" s="40" t="s">
        <v>54</v>
      </c>
      <c r="B10" s="36" t="s">
        <v>139</v>
      </c>
      <c r="C10" s="12">
        <v>185296</v>
      </c>
    </row>
    <row r="11" spans="1:3" ht="31.5" customHeight="1" x14ac:dyDescent="0.2">
      <c r="A11" s="40" t="s">
        <v>140</v>
      </c>
      <c r="B11" s="36" t="s">
        <v>143</v>
      </c>
      <c r="C11" s="12">
        <v>167652</v>
      </c>
    </row>
    <row r="12" spans="1:3" ht="31.5" customHeight="1" x14ac:dyDescent="0.2">
      <c r="A12" s="40" t="s">
        <v>141</v>
      </c>
      <c r="B12" s="36" t="s">
        <v>144</v>
      </c>
      <c r="C12" s="12">
        <v>69455</v>
      </c>
    </row>
    <row r="13" spans="1:3" ht="31.5" customHeight="1" x14ac:dyDescent="0.2">
      <c r="A13" s="40" t="s">
        <v>142</v>
      </c>
      <c r="B13" s="36" t="s">
        <v>145</v>
      </c>
      <c r="C13" s="12">
        <v>38995</v>
      </c>
    </row>
    <row r="14" spans="1:3" ht="33" customHeight="1" x14ac:dyDescent="0.2">
      <c r="A14" s="39" t="s">
        <v>4</v>
      </c>
      <c r="B14" s="13" t="s">
        <v>122</v>
      </c>
      <c r="C14" s="12">
        <v>153154</v>
      </c>
    </row>
    <row r="15" spans="1:3" ht="33" customHeight="1" x14ac:dyDescent="0.2">
      <c r="A15" s="39" t="s">
        <v>5</v>
      </c>
      <c r="B15" s="13" t="s">
        <v>118</v>
      </c>
      <c r="C15" s="12">
        <v>118002</v>
      </c>
    </row>
    <row r="16" spans="1:3" ht="33" customHeight="1" x14ac:dyDescent="0.2">
      <c r="A16" s="39" t="s">
        <v>6</v>
      </c>
      <c r="B16" s="13" t="s">
        <v>124</v>
      </c>
      <c r="C16" s="12">
        <v>68182</v>
      </c>
    </row>
    <row r="17" spans="1:3" ht="33" customHeight="1" x14ac:dyDescent="0.2">
      <c r="A17" s="39" t="s">
        <v>7</v>
      </c>
      <c r="B17" s="13" t="s">
        <v>123</v>
      </c>
      <c r="C17" s="12">
        <v>47060</v>
      </c>
    </row>
    <row r="18" spans="1:3" ht="33" customHeight="1" x14ac:dyDescent="0.2">
      <c r="A18" s="39" t="s">
        <v>8</v>
      </c>
      <c r="B18" s="13" t="s">
        <v>119</v>
      </c>
      <c r="C18" s="12">
        <v>102087</v>
      </c>
    </row>
    <row r="19" spans="1:3" ht="33" customHeight="1" x14ac:dyDescent="0.2">
      <c r="A19" s="39" t="s">
        <v>9</v>
      </c>
      <c r="B19" s="13" t="s">
        <v>120</v>
      </c>
      <c r="C19" s="12">
        <v>37732</v>
      </c>
    </row>
    <row r="20" spans="1:3" ht="33" customHeight="1" x14ac:dyDescent="0.2">
      <c r="A20" s="39" t="s">
        <v>10</v>
      </c>
      <c r="B20" s="13" t="s">
        <v>125</v>
      </c>
      <c r="C20" s="12">
        <v>3050</v>
      </c>
    </row>
    <row r="21" spans="1:3" ht="46.5" customHeight="1" x14ac:dyDescent="0.2">
      <c r="A21" s="39" t="s">
        <v>11</v>
      </c>
      <c r="B21" s="13" t="s">
        <v>121</v>
      </c>
      <c r="C21" s="12">
        <v>13770</v>
      </c>
    </row>
    <row r="22" spans="1:3" ht="33" customHeight="1" x14ac:dyDescent="0.2">
      <c r="A22" s="39" t="s">
        <v>12</v>
      </c>
      <c r="B22" s="13" t="s">
        <v>162</v>
      </c>
      <c r="C22" s="12">
        <v>113620</v>
      </c>
    </row>
    <row r="23" spans="1:3" ht="33" customHeight="1" x14ac:dyDescent="0.2">
      <c r="A23" s="39" t="s">
        <v>13</v>
      </c>
      <c r="B23" s="13" t="s">
        <v>146</v>
      </c>
      <c r="C23" s="12">
        <v>53000</v>
      </c>
    </row>
    <row r="24" spans="1:3" ht="33" customHeight="1" x14ac:dyDescent="0.2">
      <c r="A24" s="41" t="s">
        <v>14</v>
      </c>
      <c r="B24" s="29" t="s">
        <v>176</v>
      </c>
      <c r="C24" s="12">
        <v>439358</v>
      </c>
    </row>
    <row r="25" spans="1:3" ht="37.5" x14ac:dyDescent="0.2">
      <c r="A25" s="40" t="s">
        <v>126</v>
      </c>
      <c r="B25" s="36" t="s">
        <v>148</v>
      </c>
      <c r="C25" s="12">
        <v>438325</v>
      </c>
    </row>
    <row r="26" spans="1:3" ht="31.5" customHeight="1" x14ac:dyDescent="0.2">
      <c r="A26" s="40" t="s">
        <v>147</v>
      </c>
      <c r="B26" s="36" t="s">
        <v>150</v>
      </c>
      <c r="C26" s="12">
        <v>600</v>
      </c>
    </row>
    <row r="27" spans="1:3" ht="37.5" x14ac:dyDescent="0.2">
      <c r="A27" s="40" t="s">
        <v>151</v>
      </c>
      <c r="B27" s="36" t="s">
        <v>149</v>
      </c>
      <c r="C27" s="12">
        <v>433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55675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32177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200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110541</v>
      </c>
    </row>
    <row r="37" spans="1:3" s="2" customFormat="1" ht="60.75" x14ac:dyDescent="0.2">
      <c r="A37" s="43" t="s">
        <v>187</v>
      </c>
      <c r="B37" s="16" t="s">
        <v>188</v>
      </c>
      <c r="C37" s="34">
        <v>32446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646005</v>
      </c>
    </row>
    <row r="39" spans="1:3" ht="30" customHeight="1" x14ac:dyDescent="0.2">
      <c r="A39" s="84" t="s">
        <v>130</v>
      </c>
      <c r="B39" s="85" t="s">
        <v>182</v>
      </c>
      <c r="C39" s="73">
        <v>32984</v>
      </c>
    </row>
    <row r="40" spans="1:3" ht="28.5" customHeight="1" x14ac:dyDescent="0.2">
      <c r="A40" s="42" t="s">
        <v>16</v>
      </c>
      <c r="B40" s="17" t="s">
        <v>17</v>
      </c>
      <c r="C40" s="32">
        <v>1660</v>
      </c>
    </row>
    <row r="41" spans="1:3" ht="28.5" customHeight="1" x14ac:dyDescent="0.2">
      <c r="A41" s="42" t="s">
        <v>18</v>
      </c>
      <c r="B41" s="17" t="s">
        <v>19</v>
      </c>
      <c r="C41" s="32">
        <v>5217</v>
      </c>
    </row>
    <row r="42" spans="1:3" ht="28.5" customHeight="1" x14ac:dyDescent="0.2">
      <c r="A42" s="42" t="s">
        <v>20</v>
      </c>
      <c r="B42" s="18" t="s">
        <v>183</v>
      </c>
      <c r="C42" s="32">
        <v>302</v>
      </c>
    </row>
    <row r="43" spans="1:3" ht="28.5" customHeight="1" x14ac:dyDescent="0.2">
      <c r="A43" s="44" t="s">
        <v>37</v>
      </c>
      <c r="B43" s="37" t="s">
        <v>30</v>
      </c>
      <c r="C43" s="32">
        <v>82</v>
      </c>
    </row>
    <row r="44" spans="1:3" ht="28.5" customHeight="1" x14ac:dyDescent="0.2">
      <c r="A44" s="44" t="s">
        <v>38</v>
      </c>
      <c r="B44" s="38" t="s">
        <v>31</v>
      </c>
      <c r="C44" s="32">
        <v>82</v>
      </c>
    </row>
    <row r="45" spans="1:3" ht="28.5" customHeight="1" x14ac:dyDescent="0.2">
      <c r="A45" s="44" t="s">
        <v>39</v>
      </c>
      <c r="B45" s="37" t="s">
        <v>32</v>
      </c>
      <c r="C45" s="32">
        <v>25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180</v>
      </c>
    </row>
    <row r="49" spans="1:3" ht="28.5" customHeight="1" x14ac:dyDescent="0.2">
      <c r="A49" s="44" t="s">
        <v>43</v>
      </c>
      <c r="B49" s="37" t="s">
        <v>36</v>
      </c>
      <c r="C49" s="32">
        <v>15</v>
      </c>
    </row>
    <row r="50" spans="1:3" ht="28.5" customHeight="1" x14ac:dyDescent="0.2">
      <c r="A50" s="42" t="s">
        <v>21</v>
      </c>
      <c r="B50" s="17" t="s">
        <v>156</v>
      </c>
      <c r="C50" s="32">
        <v>15779</v>
      </c>
    </row>
    <row r="51" spans="1:3" ht="28.5" customHeight="1" x14ac:dyDescent="0.2">
      <c r="A51" s="44" t="s">
        <v>157</v>
      </c>
      <c r="B51" s="37" t="s">
        <v>158</v>
      </c>
      <c r="C51" s="32">
        <v>0</v>
      </c>
    </row>
    <row r="52" spans="1:3" ht="28.5" customHeight="1" x14ac:dyDescent="0.2">
      <c r="A52" s="42" t="s">
        <v>22</v>
      </c>
      <c r="B52" s="18" t="s">
        <v>181</v>
      </c>
      <c r="C52" s="28">
        <v>3538</v>
      </c>
    </row>
    <row r="53" spans="1:3" ht="28.5" customHeight="1" x14ac:dyDescent="0.2">
      <c r="A53" s="44" t="s">
        <v>48</v>
      </c>
      <c r="B53" s="37" t="s">
        <v>44</v>
      </c>
      <c r="C53" s="32">
        <v>2641</v>
      </c>
    </row>
    <row r="54" spans="1:3" ht="28.5" customHeight="1" x14ac:dyDescent="0.2">
      <c r="A54" s="44" t="s">
        <v>49</v>
      </c>
      <c r="B54" s="37" t="s">
        <v>45</v>
      </c>
      <c r="C54" s="32">
        <v>305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592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6070</v>
      </c>
    </row>
    <row r="59" spans="1:3" ht="28.5" customHeight="1" x14ac:dyDescent="0.2">
      <c r="A59" s="42" t="s">
        <v>26</v>
      </c>
      <c r="B59" s="17" t="s">
        <v>27</v>
      </c>
      <c r="C59" s="32">
        <v>418</v>
      </c>
    </row>
    <row r="60" spans="1:3" ht="30" customHeight="1" x14ac:dyDescent="0.2">
      <c r="A60" s="76" t="s">
        <v>132</v>
      </c>
      <c r="B60" s="77" t="s">
        <v>160</v>
      </c>
      <c r="C60" s="86">
        <v>45001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38601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6400</v>
      </c>
    </row>
    <row r="65" spans="1:3" ht="32.25" customHeight="1" x14ac:dyDescent="0.2">
      <c r="A65" s="76" t="s">
        <v>134</v>
      </c>
      <c r="B65" s="77" t="s">
        <v>113</v>
      </c>
      <c r="C65" s="86">
        <v>18259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61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4343519</v>
      </c>
    </row>
    <row r="7" spans="1:3" ht="33" customHeight="1" x14ac:dyDescent="0.2">
      <c r="A7" s="39" t="s">
        <v>1</v>
      </c>
      <c r="B7" s="13" t="s">
        <v>116</v>
      </c>
      <c r="C7" s="12">
        <v>568716</v>
      </c>
    </row>
    <row r="8" spans="1:3" ht="33" customHeight="1" x14ac:dyDescent="0.2">
      <c r="A8" s="39" t="s">
        <v>2</v>
      </c>
      <c r="B8" s="13" t="s">
        <v>117</v>
      </c>
      <c r="C8" s="12">
        <v>228285</v>
      </c>
    </row>
    <row r="9" spans="1:3" ht="33" customHeight="1" x14ac:dyDescent="0.2">
      <c r="A9" s="39" t="s">
        <v>3</v>
      </c>
      <c r="B9" s="13" t="s">
        <v>114</v>
      </c>
      <c r="C9" s="12">
        <v>2261285</v>
      </c>
    </row>
    <row r="10" spans="1:3" ht="31.5" customHeight="1" x14ac:dyDescent="0.2">
      <c r="A10" s="40" t="s">
        <v>54</v>
      </c>
      <c r="B10" s="36" t="s">
        <v>139</v>
      </c>
      <c r="C10" s="12">
        <v>194028</v>
      </c>
    </row>
    <row r="11" spans="1:3" ht="31.5" customHeight="1" x14ac:dyDescent="0.2">
      <c r="A11" s="40" t="s">
        <v>140</v>
      </c>
      <c r="B11" s="36" t="s">
        <v>143</v>
      </c>
      <c r="C11" s="12">
        <v>174326</v>
      </c>
    </row>
    <row r="12" spans="1:3" ht="31.5" customHeight="1" x14ac:dyDescent="0.2">
      <c r="A12" s="40" t="s">
        <v>141</v>
      </c>
      <c r="B12" s="36" t="s">
        <v>144</v>
      </c>
      <c r="C12" s="12">
        <v>95775</v>
      </c>
    </row>
    <row r="13" spans="1:3" ht="31.5" customHeight="1" x14ac:dyDescent="0.2">
      <c r="A13" s="40" t="s">
        <v>142</v>
      </c>
      <c r="B13" s="36" t="s">
        <v>145</v>
      </c>
      <c r="C13" s="12">
        <v>44369</v>
      </c>
    </row>
    <row r="14" spans="1:3" ht="33" customHeight="1" x14ac:dyDescent="0.2">
      <c r="A14" s="39" t="s">
        <v>4</v>
      </c>
      <c r="B14" s="13" t="s">
        <v>122</v>
      </c>
      <c r="C14" s="12">
        <v>173991</v>
      </c>
    </row>
    <row r="15" spans="1:3" ht="33" customHeight="1" x14ac:dyDescent="0.2">
      <c r="A15" s="39" t="s">
        <v>5</v>
      </c>
      <c r="B15" s="13" t="s">
        <v>118</v>
      </c>
      <c r="C15" s="12">
        <v>132636</v>
      </c>
    </row>
    <row r="16" spans="1:3" ht="33" customHeight="1" x14ac:dyDescent="0.2">
      <c r="A16" s="39" t="s">
        <v>6</v>
      </c>
      <c r="B16" s="13" t="s">
        <v>124</v>
      </c>
      <c r="C16" s="12">
        <v>88730</v>
      </c>
    </row>
    <row r="17" spans="1:3" ht="33" customHeight="1" x14ac:dyDescent="0.2">
      <c r="A17" s="39" t="s">
        <v>7</v>
      </c>
      <c r="B17" s="13" t="s">
        <v>123</v>
      </c>
      <c r="C17" s="12">
        <v>32413</v>
      </c>
    </row>
    <row r="18" spans="1:3" ht="33" customHeight="1" x14ac:dyDescent="0.2">
      <c r="A18" s="39" t="s">
        <v>8</v>
      </c>
      <c r="B18" s="13" t="s">
        <v>119</v>
      </c>
      <c r="C18" s="12">
        <v>130071</v>
      </c>
    </row>
    <row r="19" spans="1:3" ht="33" customHeight="1" x14ac:dyDescent="0.2">
      <c r="A19" s="39" t="s">
        <v>9</v>
      </c>
      <c r="B19" s="13" t="s">
        <v>120</v>
      </c>
      <c r="C19" s="12">
        <v>42622</v>
      </c>
    </row>
    <row r="20" spans="1:3" ht="33" customHeight="1" x14ac:dyDescent="0.2">
      <c r="A20" s="39" t="s">
        <v>10</v>
      </c>
      <c r="B20" s="13" t="s">
        <v>125</v>
      </c>
      <c r="C20" s="12">
        <v>3513</v>
      </c>
    </row>
    <row r="21" spans="1:3" ht="46.5" customHeight="1" x14ac:dyDescent="0.2">
      <c r="A21" s="39" t="s">
        <v>11</v>
      </c>
      <c r="B21" s="13" t="s">
        <v>121</v>
      </c>
      <c r="C21" s="12">
        <v>11300</v>
      </c>
    </row>
    <row r="22" spans="1:3" ht="33" customHeight="1" x14ac:dyDescent="0.2">
      <c r="A22" s="39" t="s">
        <v>12</v>
      </c>
      <c r="B22" s="13" t="s">
        <v>162</v>
      </c>
      <c r="C22" s="12">
        <v>120488</v>
      </c>
    </row>
    <row r="23" spans="1:3" ht="33" customHeight="1" x14ac:dyDescent="0.2">
      <c r="A23" s="39" t="s">
        <v>13</v>
      </c>
      <c r="B23" s="13" t="s">
        <v>146</v>
      </c>
      <c r="C23" s="12">
        <v>54113</v>
      </c>
    </row>
    <row r="24" spans="1:3" ht="33" customHeight="1" x14ac:dyDescent="0.2">
      <c r="A24" s="41" t="s">
        <v>14</v>
      </c>
      <c r="B24" s="29" t="s">
        <v>176</v>
      </c>
      <c r="C24" s="12">
        <v>473388</v>
      </c>
    </row>
    <row r="25" spans="1:3" ht="37.5" x14ac:dyDescent="0.2">
      <c r="A25" s="40" t="s">
        <v>126</v>
      </c>
      <c r="B25" s="36" t="s">
        <v>148</v>
      </c>
      <c r="C25" s="12">
        <v>470888</v>
      </c>
    </row>
    <row r="26" spans="1:3" ht="31.5" customHeight="1" x14ac:dyDescent="0.2">
      <c r="A26" s="40" t="s">
        <v>147</v>
      </c>
      <c r="B26" s="36" t="s">
        <v>150</v>
      </c>
      <c r="C26" s="12">
        <v>2200</v>
      </c>
    </row>
    <row r="27" spans="1:3" ht="37.5" x14ac:dyDescent="0.2">
      <c r="A27" s="40" t="s">
        <v>151</v>
      </c>
      <c r="B27" s="36" t="s">
        <v>149</v>
      </c>
      <c r="C27" s="12">
        <v>300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0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20968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1000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114331</v>
      </c>
    </row>
    <row r="37" spans="1:3" s="2" customFormat="1" ht="60.75" x14ac:dyDescent="0.2">
      <c r="A37" s="43" t="s">
        <v>187</v>
      </c>
      <c r="B37" s="16" t="s">
        <v>188</v>
      </c>
      <c r="C37" s="34">
        <v>38608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692083</v>
      </c>
    </row>
    <row r="39" spans="1:3" ht="30" customHeight="1" x14ac:dyDescent="0.2">
      <c r="A39" s="84" t="s">
        <v>130</v>
      </c>
      <c r="B39" s="85" t="s">
        <v>182</v>
      </c>
      <c r="C39" s="73">
        <v>25539</v>
      </c>
    </row>
    <row r="40" spans="1:3" ht="28.5" customHeight="1" x14ac:dyDescent="0.2">
      <c r="A40" s="42" t="s">
        <v>16</v>
      </c>
      <c r="B40" s="17" t="s">
        <v>17</v>
      </c>
      <c r="C40" s="32">
        <v>893</v>
      </c>
    </row>
    <row r="41" spans="1:3" ht="28.5" customHeight="1" x14ac:dyDescent="0.2">
      <c r="A41" s="42" t="s">
        <v>18</v>
      </c>
      <c r="B41" s="17" t="s">
        <v>19</v>
      </c>
      <c r="C41" s="32">
        <v>2867</v>
      </c>
    </row>
    <row r="42" spans="1:3" ht="28.5" customHeight="1" x14ac:dyDescent="0.2">
      <c r="A42" s="42" t="s">
        <v>20</v>
      </c>
      <c r="B42" s="18" t="s">
        <v>183</v>
      </c>
      <c r="C42" s="32">
        <v>271</v>
      </c>
    </row>
    <row r="43" spans="1:3" ht="28.5" customHeight="1" x14ac:dyDescent="0.2">
      <c r="A43" s="44" t="s">
        <v>37</v>
      </c>
      <c r="B43" s="37" t="s">
        <v>30</v>
      </c>
      <c r="C43" s="32">
        <v>32</v>
      </c>
    </row>
    <row r="44" spans="1:3" ht="28.5" customHeight="1" x14ac:dyDescent="0.2">
      <c r="A44" s="44" t="s">
        <v>38</v>
      </c>
      <c r="B44" s="38" t="s">
        <v>31</v>
      </c>
      <c r="C44" s="32">
        <v>32</v>
      </c>
    </row>
    <row r="45" spans="1:3" ht="28.5" customHeight="1" x14ac:dyDescent="0.2">
      <c r="A45" s="44" t="s">
        <v>39</v>
      </c>
      <c r="B45" s="37" t="s">
        <v>32</v>
      </c>
      <c r="C45" s="32">
        <v>0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225</v>
      </c>
    </row>
    <row r="49" spans="1:3" ht="28.5" customHeight="1" x14ac:dyDescent="0.2">
      <c r="A49" s="44" t="s">
        <v>43</v>
      </c>
      <c r="B49" s="37" t="s">
        <v>36</v>
      </c>
      <c r="C49" s="32">
        <v>14</v>
      </c>
    </row>
    <row r="50" spans="1:3" ht="28.5" customHeight="1" x14ac:dyDescent="0.2">
      <c r="A50" s="42" t="s">
        <v>21</v>
      </c>
      <c r="B50" s="17" t="s">
        <v>156</v>
      </c>
      <c r="C50" s="32">
        <v>16466</v>
      </c>
    </row>
    <row r="51" spans="1:3" ht="28.5" customHeight="1" x14ac:dyDescent="0.2">
      <c r="A51" s="44" t="s">
        <v>157</v>
      </c>
      <c r="B51" s="37" t="s">
        <v>158</v>
      </c>
      <c r="C51" s="32">
        <v>144</v>
      </c>
    </row>
    <row r="52" spans="1:3" ht="28.5" customHeight="1" x14ac:dyDescent="0.2">
      <c r="A52" s="42" t="s">
        <v>22</v>
      </c>
      <c r="B52" s="18" t="s">
        <v>181</v>
      </c>
      <c r="C52" s="28">
        <v>3692</v>
      </c>
    </row>
    <row r="53" spans="1:3" ht="28.5" customHeight="1" x14ac:dyDescent="0.2">
      <c r="A53" s="44" t="s">
        <v>48</v>
      </c>
      <c r="B53" s="37" t="s">
        <v>44</v>
      </c>
      <c r="C53" s="32">
        <v>2828</v>
      </c>
    </row>
    <row r="54" spans="1:3" ht="28.5" customHeight="1" x14ac:dyDescent="0.2">
      <c r="A54" s="44" t="s">
        <v>49</v>
      </c>
      <c r="B54" s="37" t="s">
        <v>45</v>
      </c>
      <c r="C54" s="32">
        <v>404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460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966</v>
      </c>
    </row>
    <row r="59" spans="1:3" ht="28.5" customHeight="1" x14ac:dyDescent="0.2">
      <c r="A59" s="42" t="s">
        <v>26</v>
      </c>
      <c r="B59" s="17" t="s">
        <v>27</v>
      </c>
      <c r="C59" s="32">
        <v>384</v>
      </c>
    </row>
    <row r="60" spans="1:3" ht="30" customHeight="1" x14ac:dyDescent="0.2">
      <c r="A60" s="76" t="s">
        <v>132</v>
      </c>
      <c r="B60" s="77" t="s">
        <v>160</v>
      </c>
      <c r="C60" s="86">
        <v>41500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40500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1000</v>
      </c>
    </row>
    <row r="65" spans="1:3" ht="32.25" customHeight="1" x14ac:dyDescent="0.2">
      <c r="A65" s="76" t="s">
        <v>134</v>
      </c>
      <c r="B65" s="77" t="s">
        <v>113</v>
      </c>
      <c r="C65" s="86">
        <v>5000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62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1978861</v>
      </c>
    </row>
    <row r="7" spans="1:3" ht="33" customHeight="1" x14ac:dyDescent="0.2">
      <c r="A7" s="39" t="s">
        <v>1</v>
      </c>
      <c r="B7" s="13" t="s">
        <v>116</v>
      </c>
      <c r="C7" s="12">
        <v>281753</v>
      </c>
    </row>
    <row r="8" spans="1:3" ht="33" customHeight="1" x14ac:dyDescent="0.2">
      <c r="A8" s="39" t="s">
        <v>2</v>
      </c>
      <c r="B8" s="13" t="s">
        <v>117</v>
      </c>
      <c r="C8" s="12">
        <v>111258</v>
      </c>
    </row>
    <row r="9" spans="1:3" ht="33" customHeight="1" x14ac:dyDescent="0.2">
      <c r="A9" s="39" t="s">
        <v>3</v>
      </c>
      <c r="B9" s="13" t="s">
        <v>114</v>
      </c>
      <c r="C9" s="12">
        <v>1022750</v>
      </c>
    </row>
    <row r="10" spans="1:3" ht="31.5" customHeight="1" x14ac:dyDescent="0.2">
      <c r="A10" s="40" t="s">
        <v>54</v>
      </c>
      <c r="B10" s="36" t="s">
        <v>139</v>
      </c>
      <c r="C10" s="12">
        <v>84280</v>
      </c>
    </row>
    <row r="11" spans="1:3" ht="31.5" customHeight="1" x14ac:dyDescent="0.2">
      <c r="A11" s="40" t="s">
        <v>140</v>
      </c>
      <c r="B11" s="36" t="s">
        <v>143</v>
      </c>
      <c r="C11" s="12">
        <v>78007</v>
      </c>
    </row>
    <row r="12" spans="1:3" ht="31.5" customHeight="1" x14ac:dyDescent="0.2">
      <c r="A12" s="40" t="s">
        <v>141</v>
      </c>
      <c r="B12" s="36" t="s">
        <v>144</v>
      </c>
      <c r="C12" s="12">
        <v>38889</v>
      </c>
    </row>
    <row r="13" spans="1:3" ht="31.5" customHeight="1" x14ac:dyDescent="0.2">
      <c r="A13" s="40" t="s">
        <v>142</v>
      </c>
      <c r="B13" s="36" t="s">
        <v>145</v>
      </c>
      <c r="C13" s="12">
        <v>15940</v>
      </c>
    </row>
    <row r="14" spans="1:3" ht="33" customHeight="1" x14ac:dyDescent="0.2">
      <c r="A14" s="39" t="s">
        <v>4</v>
      </c>
      <c r="B14" s="13" t="s">
        <v>122</v>
      </c>
      <c r="C14" s="12">
        <v>94869</v>
      </c>
    </row>
    <row r="15" spans="1:3" ht="33" customHeight="1" x14ac:dyDescent="0.2">
      <c r="A15" s="39" t="s">
        <v>5</v>
      </c>
      <c r="B15" s="13" t="s">
        <v>118</v>
      </c>
      <c r="C15" s="12">
        <v>55557</v>
      </c>
    </row>
    <row r="16" spans="1:3" ht="33" customHeight="1" x14ac:dyDescent="0.2">
      <c r="A16" s="39" t="s">
        <v>6</v>
      </c>
      <c r="B16" s="13" t="s">
        <v>124</v>
      </c>
      <c r="C16" s="12">
        <v>31269</v>
      </c>
    </row>
    <row r="17" spans="1:3" ht="33" customHeight="1" x14ac:dyDescent="0.2">
      <c r="A17" s="39" t="s">
        <v>7</v>
      </c>
      <c r="B17" s="13" t="s">
        <v>123</v>
      </c>
      <c r="C17" s="12">
        <v>15992</v>
      </c>
    </row>
    <row r="18" spans="1:3" ht="33" customHeight="1" x14ac:dyDescent="0.2">
      <c r="A18" s="39" t="s">
        <v>8</v>
      </c>
      <c r="B18" s="13" t="s">
        <v>119</v>
      </c>
      <c r="C18" s="12">
        <v>40282</v>
      </c>
    </row>
    <row r="19" spans="1:3" ht="33" customHeight="1" x14ac:dyDescent="0.2">
      <c r="A19" s="39" t="s">
        <v>9</v>
      </c>
      <c r="B19" s="13" t="s">
        <v>120</v>
      </c>
      <c r="C19" s="12">
        <v>14400</v>
      </c>
    </row>
    <row r="20" spans="1:3" ht="33" customHeight="1" x14ac:dyDescent="0.2">
      <c r="A20" s="39" t="s">
        <v>10</v>
      </c>
      <c r="B20" s="13" t="s">
        <v>125</v>
      </c>
      <c r="C20" s="12">
        <v>1693</v>
      </c>
    </row>
    <row r="21" spans="1:3" ht="46.5" customHeight="1" x14ac:dyDescent="0.2">
      <c r="A21" s="39" t="s">
        <v>11</v>
      </c>
      <c r="B21" s="13" t="s">
        <v>121</v>
      </c>
      <c r="C21" s="12">
        <v>5581</v>
      </c>
    </row>
    <row r="22" spans="1:3" ht="33" customHeight="1" x14ac:dyDescent="0.2">
      <c r="A22" s="39" t="s">
        <v>12</v>
      </c>
      <c r="B22" s="13" t="s">
        <v>162</v>
      </c>
      <c r="C22" s="12">
        <v>56879</v>
      </c>
    </row>
    <row r="23" spans="1:3" ht="33" customHeight="1" x14ac:dyDescent="0.2">
      <c r="A23" s="39" t="s">
        <v>13</v>
      </c>
      <c r="B23" s="13" t="s">
        <v>146</v>
      </c>
      <c r="C23" s="12">
        <v>28665</v>
      </c>
    </row>
    <row r="24" spans="1:3" ht="33" customHeight="1" x14ac:dyDescent="0.2">
      <c r="A24" s="41" t="s">
        <v>14</v>
      </c>
      <c r="B24" s="29" t="s">
        <v>176</v>
      </c>
      <c r="C24" s="12">
        <v>202785</v>
      </c>
    </row>
    <row r="25" spans="1:3" ht="37.5" x14ac:dyDescent="0.2">
      <c r="A25" s="40" t="s">
        <v>126</v>
      </c>
      <c r="B25" s="36" t="s">
        <v>148</v>
      </c>
      <c r="C25" s="12">
        <v>202235</v>
      </c>
    </row>
    <row r="26" spans="1:3" ht="31.5" customHeight="1" x14ac:dyDescent="0.2">
      <c r="A26" s="40" t="s">
        <v>147</v>
      </c>
      <c r="B26" s="36" t="s">
        <v>150</v>
      </c>
      <c r="C26" s="12">
        <v>350</v>
      </c>
    </row>
    <row r="27" spans="1:3" ht="37.5" x14ac:dyDescent="0.2">
      <c r="A27" s="40" t="s">
        <v>151</v>
      </c>
      <c r="B27" s="36" t="s">
        <v>149</v>
      </c>
      <c r="C27" s="12">
        <v>200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3765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10363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1000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66976</v>
      </c>
    </row>
    <row r="37" spans="1:3" s="2" customFormat="1" ht="60.75" x14ac:dyDescent="0.2">
      <c r="A37" s="43" t="s">
        <v>187</v>
      </c>
      <c r="B37" s="16" t="s">
        <v>188</v>
      </c>
      <c r="C37" s="34">
        <v>14878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296732</v>
      </c>
    </row>
    <row r="39" spans="1:3" ht="30" customHeight="1" x14ac:dyDescent="0.2">
      <c r="A39" s="84" t="s">
        <v>130</v>
      </c>
      <c r="B39" s="85" t="s">
        <v>182</v>
      </c>
      <c r="C39" s="73">
        <v>17641</v>
      </c>
    </row>
    <row r="40" spans="1:3" ht="28.5" customHeight="1" x14ac:dyDescent="0.2">
      <c r="A40" s="42" t="s">
        <v>16</v>
      </c>
      <c r="B40" s="17" t="s">
        <v>17</v>
      </c>
      <c r="C40" s="32">
        <v>829</v>
      </c>
    </row>
    <row r="41" spans="1:3" ht="28.5" customHeight="1" x14ac:dyDescent="0.2">
      <c r="A41" s="42" t="s">
        <v>18</v>
      </c>
      <c r="B41" s="17" t="s">
        <v>19</v>
      </c>
      <c r="C41" s="32">
        <v>2203</v>
      </c>
    </row>
    <row r="42" spans="1:3" ht="28.5" customHeight="1" x14ac:dyDescent="0.2">
      <c r="A42" s="42" t="s">
        <v>20</v>
      </c>
      <c r="B42" s="18" t="s">
        <v>183</v>
      </c>
      <c r="C42" s="32">
        <v>80</v>
      </c>
    </row>
    <row r="43" spans="1:3" ht="28.5" customHeight="1" x14ac:dyDescent="0.2">
      <c r="A43" s="44" t="s">
        <v>37</v>
      </c>
      <c r="B43" s="37" t="s">
        <v>30</v>
      </c>
      <c r="C43" s="32">
        <v>15</v>
      </c>
    </row>
    <row r="44" spans="1:3" ht="28.5" customHeight="1" x14ac:dyDescent="0.2">
      <c r="A44" s="44" t="s">
        <v>38</v>
      </c>
      <c r="B44" s="38" t="s">
        <v>31</v>
      </c>
      <c r="C44" s="32">
        <v>15</v>
      </c>
    </row>
    <row r="45" spans="1:3" ht="28.5" customHeight="1" x14ac:dyDescent="0.2">
      <c r="A45" s="44" t="s">
        <v>39</v>
      </c>
      <c r="B45" s="37" t="s">
        <v>32</v>
      </c>
      <c r="C45" s="32">
        <v>0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41</v>
      </c>
    </row>
    <row r="49" spans="1:3" ht="28.5" customHeight="1" x14ac:dyDescent="0.2">
      <c r="A49" s="44" t="s">
        <v>43</v>
      </c>
      <c r="B49" s="37" t="s">
        <v>36</v>
      </c>
      <c r="C49" s="32">
        <v>24</v>
      </c>
    </row>
    <row r="50" spans="1:3" ht="28.5" customHeight="1" x14ac:dyDescent="0.2">
      <c r="A50" s="42" t="s">
        <v>21</v>
      </c>
      <c r="B50" s="17" t="s">
        <v>156</v>
      </c>
      <c r="C50" s="32">
        <v>9491</v>
      </c>
    </row>
    <row r="51" spans="1:3" ht="28.5" customHeight="1" x14ac:dyDescent="0.2">
      <c r="A51" s="44" t="s">
        <v>157</v>
      </c>
      <c r="B51" s="37" t="s">
        <v>158</v>
      </c>
      <c r="C51" s="32">
        <v>43</v>
      </c>
    </row>
    <row r="52" spans="1:3" ht="28.5" customHeight="1" x14ac:dyDescent="0.2">
      <c r="A52" s="42" t="s">
        <v>22</v>
      </c>
      <c r="B52" s="18" t="s">
        <v>181</v>
      </c>
      <c r="C52" s="28">
        <v>2124</v>
      </c>
    </row>
    <row r="53" spans="1:3" ht="28.5" customHeight="1" x14ac:dyDescent="0.2">
      <c r="A53" s="44" t="s">
        <v>48</v>
      </c>
      <c r="B53" s="37" t="s">
        <v>44</v>
      </c>
      <c r="C53" s="32">
        <v>1628</v>
      </c>
    </row>
    <row r="54" spans="1:3" ht="28.5" customHeight="1" x14ac:dyDescent="0.2">
      <c r="A54" s="44" t="s">
        <v>49</v>
      </c>
      <c r="B54" s="37" t="s">
        <v>45</v>
      </c>
      <c r="C54" s="32">
        <v>232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264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2600</v>
      </c>
    </row>
    <row r="59" spans="1:3" ht="28.5" customHeight="1" x14ac:dyDescent="0.2">
      <c r="A59" s="42" t="s">
        <v>26</v>
      </c>
      <c r="B59" s="17" t="s">
        <v>27</v>
      </c>
      <c r="C59" s="32">
        <v>314</v>
      </c>
    </row>
    <row r="60" spans="1:3" ht="30" customHeight="1" x14ac:dyDescent="0.2">
      <c r="A60" s="76" t="s">
        <v>132</v>
      </c>
      <c r="B60" s="77" t="s">
        <v>160</v>
      </c>
      <c r="C60" s="86">
        <v>2623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1523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1100</v>
      </c>
    </row>
    <row r="65" spans="1:3" ht="32.25" customHeight="1" x14ac:dyDescent="0.2">
      <c r="A65" s="76" t="s">
        <v>134</v>
      </c>
      <c r="B65" s="77" t="s">
        <v>113</v>
      </c>
      <c r="C65" s="86">
        <v>750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C65"/>
  <sheetViews>
    <sheetView showGridLines="0" view="pageBreakPreview" zoomScale="55" zoomScaleNormal="70" zoomScaleSheetLayoutView="55" workbookViewId="0">
      <pane xSplit="2" ySplit="6" topLeftCell="C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63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5287979</v>
      </c>
    </row>
    <row r="7" spans="1:3" ht="33" customHeight="1" x14ac:dyDescent="0.2">
      <c r="A7" s="39" t="s">
        <v>1</v>
      </c>
      <c r="B7" s="13" t="s">
        <v>116</v>
      </c>
      <c r="C7" s="12">
        <v>701671</v>
      </c>
    </row>
    <row r="8" spans="1:3" ht="33" customHeight="1" x14ac:dyDescent="0.2">
      <c r="A8" s="39" t="s">
        <v>2</v>
      </c>
      <c r="B8" s="13" t="s">
        <v>117</v>
      </c>
      <c r="C8" s="12">
        <v>280906</v>
      </c>
    </row>
    <row r="9" spans="1:3" ht="33" customHeight="1" x14ac:dyDescent="0.2">
      <c r="A9" s="39" t="s">
        <v>3</v>
      </c>
      <c r="B9" s="13" t="s">
        <v>114</v>
      </c>
      <c r="C9" s="12">
        <v>2813021</v>
      </c>
    </row>
    <row r="10" spans="1:3" ht="31.5" customHeight="1" x14ac:dyDescent="0.2">
      <c r="A10" s="40" t="s">
        <v>54</v>
      </c>
      <c r="B10" s="36" t="s">
        <v>139</v>
      </c>
      <c r="C10" s="12">
        <v>284417</v>
      </c>
    </row>
    <row r="11" spans="1:3" ht="31.5" customHeight="1" x14ac:dyDescent="0.2">
      <c r="A11" s="40" t="s">
        <v>140</v>
      </c>
      <c r="B11" s="36" t="s">
        <v>143</v>
      </c>
      <c r="C11" s="12">
        <v>259200</v>
      </c>
    </row>
    <row r="12" spans="1:3" ht="31.5" customHeight="1" x14ac:dyDescent="0.2">
      <c r="A12" s="40" t="s">
        <v>141</v>
      </c>
      <c r="B12" s="36" t="s">
        <v>144</v>
      </c>
      <c r="C12" s="12">
        <v>92152</v>
      </c>
    </row>
    <row r="13" spans="1:3" ht="31.5" customHeight="1" x14ac:dyDescent="0.2">
      <c r="A13" s="40" t="s">
        <v>142</v>
      </c>
      <c r="B13" s="36" t="s">
        <v>145</v>
      </c>
      <c r="C13" s="12">
        <v>37285</v>
      </c>
    </row>
    <row r="14" spans="1:3" ht="33" customHeight="1" x14ac:dyDescent="0.2">
      <c r="A14" s="39" t="s">
        <v>4</v>
      </c>
      <c r="B14" s="13" t="s">
        <v>122</v>
      </c>
      <c r="C14" s="12">
        <v>196090</v>
      </c>
    </row>
    <row r="15" spans="1:3" ht="33" customHeight="1" x14ac:dyDescent="0.2">
      <c r="A15" s="39" t="s">
        <v>5</v>
      </c>
      <c r="B15" s="13" t="s">
        <v>118</v>
      </c>
      <c r="C15" s="12">
        <v>138942</v>
      </c>
    </row>
    <row r="16" spans="1:3" ht="33" customHeight="1" x14ac:dyDescent="0.2">
      <c r="A16" s="39" t="s">
        <v>6</v>
      </c>
      <c r="B16" s="13" t="s">
        <v>124</v>
      </c>
      <c r="C16" s="12">
        <v>77698</v>
      </c>
    </row>
    <row r="17" spans="1:3" ht="33" customHeight="1" x14ac:dyDescent="0.2">
      <c r="A17" s="39" t="s">
        <v>7</v>
      </c>
      <c r="B17" s="13" t="s">
        <v>123</v>
      </c>
      <c r="C17" s="12">
        <v>36771</v>
      </c>
    </row>
    <row r="18" spans="1:3" ht="33" customHeight="1" x14ac:dyDescent="0.2">
      <c r="A18" s="39" t="s">
        <v>8</v>
      </c>
      <c r="B18" s="13" t="s">
        <v>119</v>
      </c>
      <c r="C18" s="12">
        <v>130292</v>
      </c>
    </row>
    <row r="19" spans="1:3" ht="33" customHeight="1" x14ac:dyDescent="0.2">
      <c r="A19" s="39" t="s">
        <v>9</v>
      </c>
      <c r="B19" s="13" t="s">
        <v>120</v>
      </c>
      <c r="C19" s="12">
        <v>44500</v>
      </c>
    </row>
    <row r="20" spans="1:3" ht="33" customHeight="1" x14ac:dyDescent="0.2">
      <c r="A20" s="39" t="s">
        <v>10</v>
      </c>
      <c r="B20" s="13" t="s">
        <v>125</v>
      </c>
      <c r="C20" s="12">
        <v>2506</v>
      </c>
    </row>
    <row r="21" spans="1:3" ht="46.5" customHeight="1" x14ac:dyDescent="0.2">
      <c r="A21" s="39" t="s">
        <v>11</v>
      </c>
      <c r="B21" s="13" t="s">
        <v>121</v>
      </c>
      <c r="C21" s="12">
        <v>12258</v>
      </c>
    </row>
    <row r="22" spans="1:3" ht="33" customHeight="1" x14ac:dyDescent="0.2">
      <c r="A22" s="39" t="s">
        <v>12</v>
      </c>
      <c r="B22" s="13" t="s">
        <v>162</v>
      </c>
      <c r="C22" s="12">
        <v>145182</v>
      </c>
    </row>
    <row r="23" spans="1:3" ht="33" customHeight="1" x14ac:dyDescent="0.2">
      <c r="A23" s="39" t="s">
        <v>13</v>
      </c>
      <c r="B23" s="13" t="s">
        <v>146</v>
      </c>
      <c r="C23" s="12">
        <v>69421</v>
      </c>
    </row>
    <row r="24" spans="1:3" ht="33" customHeight="1" x14ac:dyDescent="0.2">
      <c r="A24" s="41" t="s">
        <v>14</v>
      </c>
      <c r="B24" s="29" t="s">
        <v>176</v>
      </c>
      <c r="C24" s="12">
        <v>562630</v>
      </c>
    </row>
    <row r="25" spans="1:3" ht="37.5" x14ac:dyDescent="0.2">
      <c r="A25" s="40" t="s">
        <v>126</v>
      </c>
      <c r="B25" s="36" t="s">
        <v>148</v>
      </c>
      <c r="C25" s="12">
        <v>560917</v>
      </c>
    </row>
    <row r="26" spans="1:3" ht="31.5" customHeight="1" x14ac:dyDescent="0.2">
      <c r="A26" s="40" t="s">
        <v>147</v>
      </c>
      <c r="B26" s="36" t="s">
        <v>150</v>
      </c>
      <c r="C26" s="12">
        <v>889</v>
      </c>
    </row>
    <row r="27" spans="1:3" ht="37.5" x14ac:dyDescent="0.2">
      <c r="A27" s="40" t="s">
        <v>151</v>
      </c>
      <c r="B27" s="36" t="s">
        <v>149</v>
      </c>
      <c r="C27" s="12">
        <v>824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49753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20838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5500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125077</v>
      </c>
    </row>
    <row r="37" spans="1:3" s="2" customFormat="1" ht="60.75" x14ac:dyDescent="0.2">
      <c r="A37" s="43" t="s">
        <v>187</v>
      </c>
      <c r="B37" s="16" t="s">
        <v>188</v>
      </c>
      <c r="C37" s="34">
        <v>45730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859115</v>
      </c>
    </row>
    <row r="39" spans="1:3" ht="30" customHeight="1" x14ac:dyDescent="0.2">
      <c r="A39" s="84" t="s">
        <v>130</v>
      </c>
      <c r="B39" s="85" t="s">
        <v>182</v>
      </c>
      <c r="C39" s="73">
        <v>32499</v>
      </c>
    </row>
    <row r="40" spans="1:3" ht="28.5" customHeight="1" x14ac:dyDescent="0.2">
      <c r="A40" s="42" t="s">
        <v>16</v>
      </c>
      <c r="B40" s="17" t="s">
        <v>17</v>
      </c>
      <c r="C40" s="32">
        <v>1279</v>
      </c>
    </row>
    <row r="41" spans="1:3" ht="28.5" customHeight="1" x14ac:dyDescent="0.2">
      <c r="A41" s="42" t="s">
        <v>18</v>
      </c>
      <c r="B41" s="17" t="s">
        <v>19</v>
      </c>
      <c r="C41" s="32">
        <v>5394</v>
      </c>
    </row>
    <row r="42" spans="1:3" ht="28.5" customHeight="1" x14ac:dyDescent="0.2">
      <c r="A42" s="42" t="s">
        <v>20</v>
      </c>
      <c r="B42" s="18" t="s">
        <v>183</v>
      </c>
      <c r="C42" s="32">
        <v>273</v>
      </c>
    </row>
    <row r="43" spans="1:3" ht="28.5" customHeight="1" x14ac:dyDescent="0.2">
      <c r="A43" s="44" t="s">
        <v>37</v>
      </c>
      <c r="B43" s="37" t="s">
        <v>30</v>
      </c>
      <c r="C43" s="32">
        <v>11</v>
      </c>
    </row>
    <row r="44" spans="1:3" ht="28.5" customHeight="1" x14ac:dyDescent="0.2">
      <c r="A44" s="44" t="s">
        <v>38</v>
      </c>
      <c r="B44" s="38" t="s">
        <v>31</v>
      </c>
      <c r="C44" s="32">
        <v>11</v>
      </c>
    </row>
    <row r="45" spans="1:3" ht="28.5" customHeight="1" x14ac:dyDescent="0.2">
      <c r="A45" s="44" t="s">
        <v>39</v>
      </c>
      <c r="B45" s="37" t="s">
        <v>32</v>
      </c>
      <c r="C45" s="32">
        <v>10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248</v>
      </c>
    </row>
    <row r="49" spans="1:3" ht="28.5" customHeight="1" x14ac:dyDescent="0.2">
      <c r="A49" s="44" t="s">
        <v>43</v>
      </c>
      <c r="B49" s="37" t="s">
        <v>36</v>
      </c>
      <c r="C49" s="32">
        <v>4</v>
      </c>
    </row>
    <row r="50" spans="1:3" ht="28.5" customHeight="1" x14ac:dyDescent="0.2">
      <c r="A50" s="42" t="s">
        <v>21</v>
      </c>
      <c r="B50" s="17" t="s">
        <v>156</v>
      </c>
      <c r="C50" s="32">
        <v>19187</v>
      </c>
    </row>
    <row r="51" spans="1:3" ht="28.5" customHeight="1" x14ac:dyDescent="0.2">
      <c r="A51" s="44" t="s">
        <v>157</v>
      </c>
      <c r="B51" s="37" t="s">
        <v>158</v>
      </c>
      <c r="C51" s="32">
        <v>90</v>
      </c>
    </row>
    <row r="52" spans="1:3" ht="28.5" customHeight="1" x14ac:dyDescent="0.2">
      <c r="A52" s="42" t="s">
        <v>22</v>
      </c>
      <c r="B52" s="18" t="s">
        <v>181</v>
      </c>
      <c r="C52" s="28">
        <v>4303</v>
      </c>
    </row>
    <row r="53" spans="1:3" ht="28.5" customHeight="1" x14ac:dyDescent="0.2">
      <c r="A53" s="44" t="s">
        <v>48</v>
      </c>
      <c r="B53" s="37" t="s">
        <v>44</v>
      </c>
      <c r="C53" s="32">
        <v>3294</v>
      </c>
    </row>
    <row r="54" spans="1:3" ht="28.5" customHeight="1" x14ac:dyDescent="0.2">
      <c r="A54" s="44" t="s">
        <v>49</v>
      </c>
      <c r="B54" s="37" t="s">
        <v>45</v>
      </c>
      <c r="C54" s="32">
        <v>470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539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1780</v>
      </c>
    </row>
    <row r="59" spans="1:3" ht="28.5" customHeight="1" x14ac:dyDescent="0.2">
      <c r="A59" s="42" t="s">
        <v>26</v>
      </c>
      <c r="B59" s="17" t="s">
        <v>27</v>
      </c>
      <c r="C59" s="32">
        <v>283</v>
      </c>
    </row>
    <row r="60" spans="1:3" ht="30" customHeight="1" x14ac:dyDescent="0.2">
      <c r="A60" s="76" t="s">
        <v>132</v>
      </c>
      <c r="B60" s="77" t="s">
        <v>160</v>
      </c>
      <c r="C60" s="86">
        <v>16800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14800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2000</v>
      </c>
    </row>
    <row r="65" spans="1:3" ht="32.25" customHeight="1" x14ac:dyDescent="0.2">
      <c r="A65" s="76" t="s">
        <v>134</v>
      </c>
      <c r="B65" s="77" t="s">
        <v>113</v>
      </c>
      <c r="C65" s="86">
        <v>5000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A1:C65"/>
  <sheetViews>
    <sheetView showGridLines="0" view="pageBreakPreview" zoomScale="55" zoomScaleNormal="70" zoomScaleSheetLayoutView="55" workbookViewId="0">
      <pane xSplit="1" ySplit="6" topLeftCell="B7" activePane="bottomRight" state="frozen"/>
      <selection sqref="A1:C1"/>
      <selection pane="topRight" sqref="A1:C1"/>
      <selection pane="bottomLeft" sqref="A1:C1"/>
      <selection pane="bottomRight" sqref="A1:C1"/>
    </sheetView>
  </sheetViews>
  <sheetFormatPr defaultRowHeight="12.75" x14ac:dyDescent="0.2"/>
  <cols>
    <col min="1" max="1" width="11.7109375" style="1" customWidth="1"/>
    <col min="2" max="2" width="125.85546875" style="1" customWidth="1"/>
    <col min="3" max="3" width="26.85546875" style="1" customWidth="1"/>
    <col min="4" max="16384" width="9.140625" style="1"/>
  </cols>
  <sheetData>
    <row r="1" spans="1:3" s="19" customFormat="1" ht="46.5" customHeight="1" x14ac:dyDescent="0.2">
      <c r="A1" s="89" t="str">
        <f>NFZ!A1</f>
        <v>ROCZNY PLAN FINANSOWY NARODOWEGO FUNDUSZU ZDROWIA NA 2018 ROK</v>
      </c>
      <c r="B1" s="89"/>
      <c r="C1" s="89"/>
    </row>
    <row r="2" spans="1:3" s="21" customFormat="1" ht="33" customHeight="1" x14ac:dyDescent="0.2">
      <c r="A2" s="58" t="s">
        <v>64</v>
      </c>
      <c r="B2" s="58"/>
    </row>
    <row r="3" spans="1:3" ht="33" customHeight="1" x14ac:dyDescent="0.25">
      <c r="A3" s="4"/>
      <c r="B3" s="5"/>
      <c r="C3" s="33" t="s">
        <v>138</v>
      </c>
    </row>
    <row r="4" spans="1:3" s="59" customFormat="1" ht="69.95" customHeight="1" x14ac:dyDescent="0.2">
      <c r="A4" s="65" t="s">
        <v>115</v>
      </c>
      <c r="B4" s="65" t="s">
        <v>52</v>
      </c>
      <c r="C4" s="87" t="s">
        <v>198</v>
      </c>
    </row>
    <row r="5" spans="1:3" s="60" customFormat="1" ht="14.25" x14ac:dyDescent="0.2">
      <c r="A5" s="66">
        <v>1</v>
      </c>
      <c r="B5" s="67">
        <v>2</v>
      </c>
      <c r="C5" s="67" t="s">
        <v>197</v>
      </c>
    </row>
    <row r="6" spans="1:3" ht="30" customHeight="1" x14ac:dyDescent="0.2">
      <c r="A6" s="45" t="s">
        <v>0</v>
      </c>
      <c r="B6" s="35" t="s">
        <v>184</v>
      </c>
      <c r="C6" s="83">
        <v>6744465</v>
      </c>
    </row>
    <row r="7" spans="1:3" ht="33" customHeight="1" x14ac:dyDescent="0.2">
      <c r="A7" s="39" t="s">
        <v>1</v>
      </c>
      <c r="B7" s="13" t="s">
        <v>116</v>
      </c>
      <c r="C7" s="12">
        <v>968060</v>
      </c>
    </row>
    <row r="8" spans="1:3" ht="33" customHeight="1" x14ac:dyDescent="0.2">
      <c r="A8" s="39" t="s">
        <v>2</v>
      </c>
      <c r="B8" s="13" t="s">
        <v>117</v>
      </c>
      <c r="C8" s="12">
        <v>391735</v>
      </c>
    </row>
    <row r="9" spans="1:3" ht="33" customHeight="1" x14ac:dyDescent="0.2">
      <c r="A9" s="39" t="s">
        <v>3</v>
      </c>
      <c r="B9" s="13" t="s">
        <v>114</v>
      </c>
      <c r="C9" s="12">
        <v>3378753</v>
      </c>
    </row>
    <row r="10" spans="1:3" ht="31.5" customHeight="1" x14ac:dyDescent="0.2">
      <c r="A10" s="40" t="s">
        <v>54</v>
      </c>
      <c r="B10" s="36" t="s">
        <v>139</v>
      </c>
      <c r="C10" s="12">
        <v>335287</v>
      </c>
    </row>
    <row r="11" spans="1:3" ht="31.5" customHeight="1" x14ac:dyDescent="0.2">
      <c r="A11" s="40" t="s">
        <v>140</v>
      </c>
      <c r="B11" s="36" t="s">
        <v>143</v>
      </c>
      <c r="C11" s="12">
        <v>308108</v>
      </c>
    </row>
    <row r="12" spans="1:3" ht="31.5" customHeight="1" x14ac:dyDescent="0.2">
      <c r="A12" s="40" t="s">
        <v>141</v>
      </c>
      <c r="B12" s="36" t="s">
        <v>144</v>
      </c>
      <c r="C12" s="12">
        <v>102794</v>
      </c>
    </row>
    <row r="13" spans="1:3" ht="31.5" customHeight="1" x14ac:dyDescent="0.2">
      <c r="A13" s="40" t="s">
        <v>142</v>
      </c>
      <c r="B13" s="36" t="s">
        <v>145</v>
      </c>
      <c r="C13" s="12">
        <v>52652</v>
      </c>
    </row>
    <row r="14" spans="1:3" ht="33" customHeight="1" x14ac:dyDescent="0.2">
      <c r="A14" s="39" t="s">
        <v>4</v>
      </c>
      <c r="B14" s="13" t="s">
        <v>122</v>
      </c>
      <c r="C14" s="12">
        <v>214686</v>
      </c>
    </row>
    <row r="15" spans="1:3" ht="33" customHeight="1" x14ac:dyDescent="0.2">
      <c r="A15" s="39" t="s">
        <v>5</v>
      </c>
      <c r="B15" s="13" t="s">
        <v>118</v>
      </c>
      <c r="C15" s="12">
        <v>237787</v>
      </c>
    </row>
    <row r="16" spans="1:3" ht="33" customHeight="1" x14ac:dyDescent="0.2">
      <c r="A16" s="39" t="s">
        <v>6</v>
      </c>
      <c r="B16" s="13" t="s">
        <v>124</v>
      </c>
      <c r="C16" s="12">
        <v>169064</v>
      </c>
    </row>
    <row r="17" spans="1:3" ht="33" customHeight="1" x14ac:dyDescent="0.2">
      <c r="A17" s="39" t="s">
        <v>7</v>
      </c>
      <c r="B17" s="13" t="s">
        <v>123</v>
      </c>
      <c r="C17" s="12">
        <v>71395</v>
      </c>
    </row>
    <row r="18" spans="1:3" ht="33" customHeight="1" x14ac:dyDescent="0.2">
      <c r="A18" s="39" t="s">
        <v>8</v>
      </c>
      <c r="B18" s="13" t="s">
        <v>119</v>
      </c>
      <c r="C18" s="12">
        <v>199620</v>
      </c>
    </row>
    <row r="19" spans="1:3" ht="33" customHeight="1" x14ac:dyDescent="0.2">
      <c r="A19" s="39" t="s">
        <v>9</v>
      </c>
      <c r="B19" s="13" t="s">
        <v>120</v>
      </c>
      <c r="C19" s="12">
        <v>54000</v>
      </c>
    </row>
    <row r="20" spans="1:3" ht="33" customHeight="1" x14ac:dyDescent="0.2">
      <c r="A20" s="39" t="s">
        <v>10</v>
      </c>
      <c r="B20" s="13" t="s">
        <v>125</v>
      </c>
      <c r="C20" s="12">
        <v>1876</v>
      </c>
    </row>
    <row r="21" spans="1:3" ht="46.5" customHeight="1" x14ac:dyDescent="0.2">
      <c r="A21" s="39" t="s">
        <v>11</v>
      </c>
      <c r="B21" s="13" t="s">
        <v>121</v>
      </c>
      <c r="C21" s="12">
        <v>14982</v>
      </c>
    </row>
    <row r="22" spans="1:3" ht="33" customHeight="1" x14ac:dyDescent="0.2">
      <c r="A22" s="39" t="s">
        <v>12</v>
      </c>
      <c r="B22" s="13" t="s">
        <v>162</v>
      </c>
      <c r="C22" s="12">
        <v>208855</v>
      </c>
    </row>
    <row r="23" spans="1:3" ht="33" customHeight="1" x14ac:dyDescent="0.2">
      <c r="A23" s="39" t="s">
        <v>13</v>
      </c>
      <c r="B23" s="13" t="s">
        <v>146</v>
      </c>
      <c r="C23" s="12">
        <v>80000</v>
      </c>
    </row>
    <row r="24" spans="1:3" ht="33" customHeight="1" x14ac:dyDescent="0.2">
      <c r="A24" s="41" t="s">
        <v>14</v>
      </c>
      <c r="B24" s="29" t="s">
        <v>176</v>
      </c>
      <c r="C24" s="12">
        <v>727678</v>
      </c>
    </row>
    <row r="25" spans="1:3" ht="37.5" x14ac:dyDescent="0.2">
      <c r="A25" s="40" t="s">
        <v>126</v>
      </c>
      <c r="B25" s="36" t="s">
        <v>148</v>
      </c>
      <c r="C25" s="12">
        <v>723678</v>
      </c>
    </row>
    <row r="26" spans="1:3" ht="31.5" customHeight="1" x14ac:dyDescent="0.2">
      <c r="A26" s="40" t="s">
        <v>147</v>
      </c>
      <c r="B26" s="36" t="s">
        <v>150</v>
      </c>
      <c r="C26" s="12">
        <v>3000</v>
      </c>
    </row>
    <row r="27" spans="1:3" ht="37.5" x14ac:dyDescent="0.2">
      <c r="A27" s="40" t="s">
        <v>151</v>
      </c>
      <c r="B27" s="36" t="s">
        <v>149</v>
      </c>
      <c r="C27" s="12">
        <v>1000</v>
      </c>
    </row>
    <row r="28" spans="1:3" ht="33" customHeight="1" x14ac:dyDescent="0.2">
      <c r="A28" s="42" t="s">
        <v>15</v>
      </c>
      <c r="B28" s="14" t="s">
        <v>110</v>
      </c>
      <c r="C28" s="12">
        <v>0</v>
      </c>
    </row>
    <row r="29" spans="1:3" ht="33" customHeight="1" x14ac:dyDescent="0.2">
      <c r="A29" s="42" t="s">
        <v>107</v>
      </c>
      <c r="B29" s="15" t="s">
        <v>152</v>
      </c>
      <c r="C29" s="12">
        <v>0</v>
      </c>
    </row>
    <row r="30" spans="1:3" ht="31.5" customHeight="1" x14ac:dyDescent="0.2">
      <c r="A30" s="40" t="s">
        <v>153</v>
      </c>
      <c r="B30" s="36" t="s">
        <v>164</v>
      </c>
      <c r="C30" s="12">
        <v>0</v>
      </c>
    </row>
    <row r="31" spans="1:3" ht="33" customHeight="1" x14ac:dyDescent="0.2">
      <c r="A31" s="42" t="s">
        <v>108</v>
      </c>
      <c r="B31" s="15" t="s">
        <v>111</v>
      </c>
      <c r="C31" s="12">
        <v>0</v>
      </c>
    </row>
    <row r="32" spans="1:3" ht="33" customHeight="1" x14ac:dyDescent="0.2">
      <c r="A32" s="42" t="s">
        <v>109</v>
      </c>
      <c r="B32" s="15" t="s">
        <v>163</v>
      </c>
      <c r="C32" s="12">
        <v>25274</v>
      </c>
    </row>
    <row r="33" spans="1:3" ht="42.75" customHeight="1" x14ac:dyDescent="0.2">
      <c r="A33" s="42" t="s">
        <v>177</v>
      </c>
      <c r="B33" s="15" t="s">
        <v>178</v>
      </c>
      <c r="C33" s="12">
        <v>0</v>
      </c>
    </row>
    <row r="34" spans="1:3" ht="33" customHeight="1" x14ac:dyDescent="0.2">
      <c r="A34" s="42" t="s">
        <v>185</v>
      </c>
      <c r="B34" s="15" t="s">
        <v>186</v>
      </c>
      <c r="C34" s="12">
        <v>700</v>
      </c>
    </row>
    <row r="35" spans="1:3" s="2" customFormat="1" ht="31.5" customHeight="1" x14ac:dyDescent="0.2">
      <c r="A35" s="43" t="s">
        <v>56</v>
      </c>
      <c r="B35" s="16" t="s">
        <v>57</v>
      </c>
      <c r="C35" s="34">
        <v>0</v>
      </c>
    </row>
    <row r="36" spans="1:3" s="2" customFormat="1" ht="31.5" customHeight="1" x14ac:dyDescent="0.2">
      <c r="A36" s="43" t="s">
        <v>55</v>
      </c>
      <c r="B36" s="16" t="s">
        <v>58</v>
      </c>
      <c r="C36" s="34">
        <v>148702</v>
      </c>
    </row>
    <row r="37" spans="1:3" s="2" customFormat="1" ht="60.75" x14ac:dyDescent="0.2">
      <c r="A37" s="43" t="s">
        <v>187</v>
      </c>
      <c r="B37" s="16" t="s">
        <v>188</v>
      </c>
      <c r="C37" s="34">
        <v>57136</v>
      </c>
    </row>
    <row r="38" spans="1:3" s="2" customFormat="1" ht="42.75" customHeight="1" x14ac:dyDescent="0.2">
      <c r="A38" s="43" t="s">
        <v>154</v>
      </c>
      <c r="B38" s="16" t="s">
        <v>155</v>
      </c>
      <c r="C38" s="31">
        <v>1088438</v>
      </c>
    </row>
    <row r="39" spans="1:3" ht="30" customHeight="1" x14ac:dyDescent="0.2">
      <c r="A39" s="84" t="s">
        <v>130</v>
      </c>
      <c r="B39" s="85" t="s">
        <v>182</v>
      </c>
      <c r="C39" s="73">
        <v>41250</v>
      </c>
    </row>
    <row r="40" spans="1:3" ht="28.5" customHeight="1" x14ac:dyDescent="0.2">
      <c r="A40" s="42" t="s">
        <v>16</v>
      </c>
      <c r="B40" s="17" t="s">
        <v>17</v>
      </c>
      <c r="C40" s="32">
        <v>1790</v>
      </c>
    </row>
    <row r="41" spans="1:3" ht="28.5" customHeight="1" x14ac:dyDescent="0.2">
      <c r="A41" s="42" t="s">
        <v>18</v>
      </c>
      <c r="B41" s="17" t="s">
        <v>19</v>
      </c>
      <c r="C41" s="32">
        <v>5961</v>
      </c>
    </row>
    <row r="42" spans="1:3" ht="28.5" customHeight="1" x14ac:dyDescent="0.2">
      <c r="A42" s="42" t="s">
        <v>20</v>
      </c>
      <c r="B42" s="18" t="s">
        <v>183</v>
      </c>
      <c r="C42" s="32">
        <v>296</v>
      </c>
    </row>
    <row r="43" spans="1:3" ht="28.5" customHeight="1" x14ac:dyDescent="0.2">
      <c r="A43" s="44" t="s">
        <v>37</v>
      </c>
      <c r="B43" s="37" t="s">
        <v>30</v>
      </c>
      <c r="C43" s="32">
        <v>25</v>
      </c>
    </row>
    <row r="44" spans="1:3" ht="28.5" customHeight="1" x14ac:dyDescent="0.2">
      <c r="A44" s="44" t="s">
        <v>38</v>
      </c>
      <c r="B44" s="38" t="s">
        <v>31</v>
      </c>
      <c r="C44" s="32">
        <v>25</v>
      </c>
    </row>
    <row r="45" spans="1:3" ht="28.5" customHeight="1" x14ac:dyDescent="0.2">
      <c r="A45" s="44" t="s">
        <v>39</v>
      </c>
      <c r="B45" s="37" t="s">
        <v>32</v>
      </c>
      <c r="C45" s="32">
        <v>55</v>
      </c>
    </row>
    <row r="46" spans="1:3" ht="28.5" customHeight="1" x14ac:dyDescent="0.2">
      <c r="A46" s="44" t="s">
        <v>40</v>
      </c>
      <c r="B46" s="37" t="s">
        <v>33</v>
      </c>
      <c r="C46" s="32">
        <v>0</v>
      </c>
    </row>
    <row r="47" spans="1:3" ht="28.5" customHeight="1" x14ac:dyDescent="0.2">
      <c r="A47" s="44" t="s">
        <v>41</v>
      </c>
      <c r="B47" s="37" t="s">
        <v>34</v>
      </c>
      <c r="C47" s="32">
        <v>0</v>
      </c>
    </row>
    <row r="48" spans="1:3" ht="28.5" customHeight="1" x14ac:dyDescent="0.2">
      <c r="A48" s="44" t="s">
        <v>42</v>
      </c>
      <c r="B48" s="37" t="s">
        <v>35</v>
      </c>
      <c r="C48" s="32">
        <v>155</v>
      </c>
    </row>
    <row r="49" spans="1:3" ht="28.5" customHeight="1" x14ac:dyDescent="0.2">
      <c r="A49" s="44" t="s">
        <v>43</v>
      </c>
      <c r="B49" s="37" t="s">
        <v>36</v>
      </c>
      <c r="C49" s="32">
        <v>61</v>
      </c>
    </row>
    <row r="50" spans="1:3" ht="28.5" customHeight="1" x14ac:dyDescent="0.2">
      <c r="A50" s="42" t="s">
        <v>21</v>
      </c>
      <c r="B50" s="17" t="s">
        <v>156</v>
      </c>
      <c r="C50" s="32">
        <v>24201</v>
      </c>
    </row>
    <row r="51" spans="1:3" ht="28.5" customHeight="1" x14ac:dyDescent="0.2">
      <c r="A51" s="44" t="s">
        <v>157</v>
      </c>
      <c r="B51" s="37" t="s">
        <v>158</v>
      </c>
      <c r="C51" s="32">
        <v>24</v>
      </c>
    </row>
    <row r="52" spans="1:3" ht="28.5" customHeight="1" x14ac:dyDescent="0.2">
      <c r="A52" s="42" t="s">
        <v>22</v>
      </c>
      <c r="B52" s="18" t="s">
        <v>181</v>
      </c>
      <c r="C52" s="28">
        <v>5436</v>
      </c>
    </row>
    <row r="53" spans="1:3" ht="28.5" customHeight="1" x14ac:dyDescent="0.2">
      <c r="A53" s="44" t="s">
        <v>48</v>
      </c>
      <c r="B53" s="37" t="s">
        <v>44</v>
      </c>
      <c r="C53" s="32">
        <v>4154</v>
      </c>
    </row>
    <row r="54" spans="1:3" ht="28.5" customHeight="1" x14ac:dyDescent="0.2">
      <c r="A54" s="44" t="s">
        <v>49</v>
      </c>
      <c r="B54" s="37" t="s">
        <v>45</v>
      </c>
      <c r="C54" s="32">
        <v>593</v>
      </c>
    </row>
    <row r="55" spans="1:3" ht="28.5" customHeight="1" x14ac:dyDescent="0.2">
      <c r="A55" s="44" t="s">
        <v>50</v>
      </c>
      <c r="B55" s="37" t="s">
        <v>46</v>
      </c>
      <c r="C55" s="32">
        <v>0</v>
      </c>
    </row>
    <row r="56" spans="1:3" ht="28.5" customHeight="1" x14ac:dyDescent="0.2">
      <c r="A56" s="44" t="s">
        <v>51</v>
      </c>
      <c r="B56" s="37" t="s">
        <v>47</v>
      </c>
      <c r="C56" s="32">
        <v>689</v>
      </c>
    </row>
    <row r="57" spans="1:3" ht="28.5" customHeight="1" x14ac:dyDescent="0.2">
      <c r="A57" s="42" t="s">
        <v>23</v>
      </c>
      <c r="B57" s="17" t="s">
        <v>24</v>
      </c>
      <c r="C57" s="32">
        <v>0</v>
      </c>
    </row>
    <row r="58" spans="1:3" ht="28.5" customHeight="1" x14ac:dyDescent="0.2">
      <c r="A58" s="42" t="s">
        <v>25</v>
      </c>
      <c r="B58" s="17" t="s">
        <v>159</v>
      </c>
      <c r="C58" s="32">
        <v>3250</v>
      </c>
    </row>
    <row r="59" spans="1:3" ht="28.5" customHeight="1" x14ac:dyDescent="0.2">
      <c r="A59" s="42" t="s">
        <v>26</v>
      </c>
      <c r="B59" s="17" t="s">
        <v>27</v>
      </c>
      <c r="C59" s="32">
        <v>316</v>
      </c>
    </row>
    <row r="60" spans="1:3" ht="30" customHeight="1" x14ac:dyDescent="0.2">
      <c r="A60" s="76" t="s">
        <v>132</v>
      </c>
      <c r="B60" s="77" t="s">
        <v>160</v>
      </c>
      <c r="C60" s="86">
        <v>19360</v>
      </c>
    </row>
    <row r="61" spans="1:3" ht="42" customHeight="1" x14ac:dyDescent="0.2">
      <c r="A61" s="42" t="s">
        <v>99</v>
      </c>
      <c r="B61" s="17" t="s">
        <v>112</v>
      </c>
      <c r="C61" s="32">
        <v>0</v>
      </c>
    </row>
    <row r="62" spans="1:3" ht="31.5" customHeight="1" x14ac:dyDescent="0.2">
      <c r="A62" s="42" t="s">
        <v>28</v>
      </c>
      <c r="B62" s="17" t="s">
        <v>53</v>
      </c>
      <c r="C62" s="32">
        <v>16095</v>
      </c>
    </row>
    <row r="63" spans="1:3" ht="31.5" customHeight="1" x14ac:dyDescent="0.2">
      <c r="A63" s="42" t="s">
        <v>29</v>
      </c>
      <c r="B63" s="17" t="s">
        <v>101</v>
      </c>
      <c r="C63" s="32">
        <v>0</v>
      </c>
    </row>
    <row r="64" spans="1:3" ht="31.5" customHeight="1" x14ac:dyDescent="0.2">
      <c r="A64" s="42" t="s">
        <v>100</v>
      </c>
      <c r="B64" s="17" t="s">
        <v>102</v>
      </c>
      <c r="C64" s="32">
        <v>3265</v>
      </c>
    </row>
    <row r="65" spans="1:3" ht="32.25" customHeight="1" x14ac:dyDescent="0.2">
      <c r="A65" s="76" t="s">
        <v>134</v>
      </c>
      <c r="B65" s="77" t="s">
        <v>113</v>
      </c>
      <c r="C65" s="86">
        <v>300</v>
      </c>
    </row>
  </sheetData>
  <sheetProtection formatCells="0" formatColumns="0" formatRows="0" insertColumns="0" insertRows="0" insertHyperlinks="0" deleteColumns="0" deleteRows="0"/>
  <mergeCells count="1">
    <mergeCell ref="A1:C1"/>
  </mergeCells>
  <phoneticPr fontId="8" type="noConversion"/>
  <printOptions horizontalCentered="1"/>
  <pageMargins left="0" right="0" top="0.39370078740157483" bottom="0.59055118110236227" header="0.51181102362204722" footer="0.39370078740157483"/>
  <pageSetup paperSize="9" scale="37" orientation="portrait" r:id="rId1"/>
  <headerFooter alignWithMargins="0">
    <oddFooter>&amp;R&amp;20&amp;P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20</vt:i4>
      </vt:variant>
    </vt:vector>
  </HeadingPairs>
  <TitlesOfParts>
    <vt:vector size="39" baseType="lpstr">
      <vt:lpstr>NFZ</vt:lpstr>
      <vt:lpstr>CENTRALA</vt:lpstr>
      <vt:lpstr>Razem OW</vt:lpstr>
      <vt:lpstr>Dolnośląski</vt:lpstr>
      <vt:lpstr>KujawskoPomorski</vt:lpstr>
      <vt:lpstr>Lubelski</vt:lpstr>
      <vt:lpstr>Lubuski</vt:lpstr>
      <vt:lpstr>Łódzki</vt:lpstr>
      <vt:lpstr>Małopolski</vt:lpstr>
      <vt:lpstr>Mazowiecki</vt:lpstr>
      <vt:lpstr>Opolski</vt:lpstr>
      <vt:lpstr>Podkarpacki</vt:lpstr>
      <vt:lpstr>Podlaski</vt:lpstr>
      <vt:lpstr>Pomorski</vt:lpstr>
      <vt:lpstr>Śląski</vt:lpstr>
      <vt:lpstr>Świętokrzyski</vt:lpstr>
      <vt:lpstr>WarmińskoMazurski</vt:lpstr>
      <vt:lpstr>Wielkopolski</vt:lpstr>
      <vt:lpstr>Zachodniopomorski</vt:lpstr>
      <vt:lpstr>CENTRALA!Obszar_wydruku</vt:lpstr>
      <vt:lpstr>Dolnośląski!Obszar_wydruku</vt:lpstr>
      <vt:lpstr>KujawskoPomorski!Obszar_wydruku</vt:lpstr>
      <vt:lpstr>Lubelski!Obszar_wydruku</vt:lpstr>
      <vt:lpstr>Lubuski!Obszar_wydruku</vt:lpstr>
      <vt:lpstr>Łódzki!Obszar_wydruku</vt:lpstr>
      <vt:lpstr>Małopolski!Obszar_wydruku</vt:lpstr>
      <vt:lpstr>Mazowiecki!Obszar_wydruku</vt:lpstr>
      <vt:lpstr>NFZ!Obszar_wydruku</vt:lpstr>
      <vt:lpstr>Opolski!Obszar_wydruku</vt:lpstr>
      <vt:lpstr>Podkarpacki!Obszar_wydruku</vt:lpstr>
      <vt:lpstr>Podlaski!Obszar_wydruku</vt:lpstr>
      <vt:lpstr>Pomorski!Obszar_wydruku</vt:lpstr>
      <vt:lpstr>'Razem OW'!Obszar_wydruku</vt:lpstr>
      <vt:lpstr>Śląski!Obszar_wydruku</vt:lpstr>
      <vt:lpstr>Świętokrzyski!Obszar_wydruku</vt:lpstr>
      <vt:lpstr>WarmińskoMazurski!Obszar_wydruku</vt:lpstr>
      <vt:lpstr>Wielkopolski!Obszar_wydruku</vt:lpstr>
      <vt:lpstr>Zachodniopomorski!Obszar_wydruku</vt:lpstr>
      <vt:lpstr>NFZ!Tytuły_wydruku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Mackiewicz Marian</dc:creator>
  <cp:lastModifiedBy>Mackiewicz Marian</cp:lastModifiedBy>
  <cp:lastPrinted>2018-01-04T09:52:17Z</cp:lastPrinted>
  <dcterms:created xsi:type="dcterms:W3CDTF">2005-07-21T09:51:05Z</dcterms:created>
  <dcterms:modified xsi:type="dcterms:W3CDTF">2018-01-15T08:47:53Z</dcterms:modified>
</cp:coreProperties>
</file>