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smucha\OneDrive - Ministerstwo Rolnictwa i Rozwoju Wsi\Pulpit\Downloads\"/>
    </mc:Choice>
  </mc:AlternateContent>
  <xr:revisionPtr revIDLastSave="0" documentId="13_ncr:1_{96111EBD-89C2-4440-B537-9221B6449EBB}" xr6:coauthVersionLast="47" xr6:coauthVersionMax="47" xr10:uidLastSave="{00000000-0000-0000-0000-000000000000}"/>
  <bookViews>
    <workbookView xWindow="28680" yWindow="-120" windowWidth="29040" windowHeight="15720" xr2:uid="{633E3CF0-2BE7-4103-B266-ECFBD5BA5BC1}"/>
  </bookViews>
  <sheets>
    <sheet name="PROW 2014-2020 grudzień 2024" sheetId="1" r:id="rId1"/>
  </sheets>
  <externalReferences>
    <externalReference r:id="rId2"/>
    <externalReference r:id="rId3"/>
    <externalReference r:id="rId4"/>
  </externalReferences>
  <definedNames>
    <definedName name="AXIS">[1]Reference!$M$2:$M$5</definedName>
    <definedName name="COUNTRY">[1]Reference!$E$2:$E$28</definedName>
    <definedName name="data">'[2]0-TYT'!$D$12</definedName>
    <definedName name="dd">#REF!</definedName>
    <definedName name="gg">#REF!</definedName>
    <definedName name="ggg">#REF!</definedName>
    <definedName name="kurs">#REF!</definedName>
    <definedName name="_xlnm.Print_Area" localSheetId="0">'PROW 2014-2020 grudzień 2024'!$A$1:$O$95</definedName>
    <definedName name="STATUS">[1]Reference!$K$2:$K$4</definedName>
    <definedName name="tttt">#REF!</definedName>
    <definedName name="YEAR">[1]Reference!$I$2:$I$8</definedName>
    <definedName name="YESNO">[1]Reference!$G$2:$G$3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90" i="1" l="1"/>
  <c r="L90" i="1"/>
  <c r="K90" i="1"/>
  <c r="H90" i="1"/>
  <c r="C90" i="1"/>
  <c r="O89" i="1"/>
  <c r="J89" i="1"/>
  <c r="C89" i="1"/>
  <c r="M88" i="1"/>
  <c r="L88" i="1"/>
  <c r="K88" i="1"/>
  <c r="J88" i="1"/>
  <c r="H88" i="1"/>
  <c r="M87" i="1"/>
  <c r="L87" i="1"/>
  <c r="K87" i="1"/>
  <c r="J87" i="1"/>
  <c r="H87" i="1"/>
  <c r="O86" i="1"/>
  <c r="J86" i="1"/>
  <c r="H86" i="1"/>
  <c r="C86" i="1"/>
  <c r="O85" i="1"/>
  <c r="M85" i="1"/>
  <c r="L85" i="1"/>
  <c r="K85" i="1"/>
  <c r="J85" i="1"/>
  <c r="H85" i="1"/>
  <c r="G85" i="1"/>
  <c r="D85" i="1"/>
  <c r="C85" i="1"/>
  <c r="O84" i="1"/>
  <c r="M84" i="1"/>
  <c r="L84" i="1"/>
  <c r="K84" i="1"/>
  <c r="J84" i="1"/>
  <c r="H84" i="1"/>
  <c r="G84" i="1"/>
  <c r="D84" i="1"/>
  <c r="C84" i="1"/>
  <c r="B84" i="1"/>
  <c r="A84" i="1"/>
  <c r="O83" i="1"/>
  <c r="M83" i="1"/>
  <c r="N83" i="1" s="1"/>
  <c r="L83" i="1"/>
  <c r="K83" i="1"/>
  <c r="J83" i="1"/>
  <c r="H83" i="1"/>
  <c r="G83" i="1"/>
  <c r="E83" i="1"/>
  <c r="D83" i="1"/>
  <c r="C83" i="1"/>
  <c r="M82" i="1"/>
  <c r="L82" i="1"/>
  <c r="K82" i="1"/>
  <c r="J82" i="1"/>
  <c r="H82" i="1"/>
  <c r="G82" i="1"/>
  <c r="E82" i="1"/>
  <c r="D82" i="1"/>
  <c r="M81" i="1"/>
  <c r="L81" i="1"/>
  <c r="K81" i="1"/>
  <c r="J81" i="1"/>
  <c r="H81" i="1"/>
  <c r="G81" i="1"/>
  <c r="M80" i="1"/>
  <c r="L80" i="1"/>
  <c r="K80" i="1"/>
  <c r="J80" i="1"/>
  <c r="H80" i="1"/>
  <c r="G80" i="1"/>
  <c r="E80" i="1"/>
  <c r="D80" i="1"/>
  <c r="M79" i="1"/>
  <c r="L79" i="1"/>
  <c r="K79" i="1"/>
  <c r="J79" i="1"/>
  <c r="E79" i="1"/>
  <c r="D79" i="1"/>
  <c r="M78" i="1"/>
  <c r="L78" i="1"/>
  <c r="K78" i="1"/>
  <c r="J78" i="1"/>
  <c r="H78" i="1"/>
  <c r="G78" i="1"/>
  <c r="M77" i="1"/>
  <c r="L77" i="1"/>
  <c r="K77" i="1"/>
  <c r="J77" i="1"/>
  <c r="H77" i="1"/>
  <c r="G77" i="1"/>
  <c r="G76" i="1" s="1"/>
  <c r="E77" i="1"/>
  <c r="D77" i="1"/>
  <c r="M76" i="1"/>
  <c r="L76" i="1"/>
  <c r="K76" i="1"/>
  <c r="J76" i="1"/>
  <c r="E76" i="1"/>
  <c r="D76" i="1"/>
  <c r="M75" i="1"/>
  <c r="L75" i="1"/>
  <c r="K75" i="1"/>
  <c r="J75" i="1"/>
  <c r="H75" i="1"/>
  <c r="G75" i="1"/>
  <c r="E75" i="1"/>
  <c r="D75" i="1"/>
  <c r="O74" i="1"/>
  <c r="J74" i="1"/>
  <c r="C74" i="1"/>
  <c r="O73" i="1"/>
  <c r="M73" i="1"/>
  <c r="L73" i="1"/>
  <c r="K73" i="1"/>
  <c r="J73" i="1"/>
  <c r="H73" i="1"/>
  <c r="I73" i="1" s="1"/>
  <c r="G73" i="1"/>
  <c r="E73" i="1"/>
  <c r="D73" i="1"/>
  <c r="C73" i="1"/>
  <c r="O72" i="1"/>
  <c r="M72" i="1"/>
  <c r="N72" i="1" s="1"/>
  <c r="L72" i="1"/>
  <c r="K72" i="1"/>
  <c r="J72" i="1"/>
  <c r="H72" i="1"/>
  <c r="G72" i="1"/>
  <c r="E72" i="1"/>
  <c r="D72" i="1"/>
  <c r="C72" i="1"/>
  <c r="O71" i="1"/>
  <c r="M71" i="1"/>
  <c r="N71" i="1" s="1"/>
  <c r="L71" i="1"/>
  <c r="K71" i="1"/>
  <c r="J71" i="1"/>
  <c r="H71" i="1"/>
  <c r="G71" i="1"/>
  <c r="D71" i="1"/>
  <c r="C71" i="1"/>
  <c r="M70" i="1"/>
  <c r="L70" i="1"/>
  <c r="K70" i="1"/>
  <c r="J70" i="1"/>
  <c r="H70" i="1"/>
  <c r="G70" i="1"/>
  <c r="D70" i="1"/>
  <c r="M69" i="1"/>
  <c r="L69" i="1"/>
  <c r="K69" i="1"/>
  <c r="J69" i="1"/>
  <c r="H69" i="1"/>
  <c r="G69" i="1"/>
  <c r="D69" i="1"/>
  <c r="M68" i="1"/>
  <c r="L68" i="1"/>
  <c r="K68" i="1"/>
  <c r="J68" i="1"/>
  <c r="H68" i="1"/>
  <c r="G68" i="1"/>
  <c r="D68" i="1"/>
  <c r="M67" i="1"/>
  <c r="L67" i="1"/>
  <c r="K67" i="1"/>
  <c r="J67" i="1"/>
  <c r="H67" i="1"/>
  <c r="G67" i="1"/>
  <c r="D67" i="1"/>
  <c r="M66" i="1"/>
  <c r="L66" i="1"/>
  <c r="K66" i="1"/>
  <c r="J66" i="1"/>
  <c r="H66" i="1"/>
  <c r="G66" i="1"/>
  <c r="D66" i="1"/>
  <c r="O65" i="1"/>
  <c r="M65" i="1"/>
  <c r="L65" i="1"/>
  <c r="K65" i="1"/>
  <c r="J65" i="1"/>
  <c r="H65" i="1"/>
  <c r="G65" i="1"/>
  <c r="D65" i="1"/>
  <c r="C65" i="1"/>
  <c r="M64" i="1"/>
  <c r="L64" i="1"/>
  <c r="K64" i="1"/>
  <c r="J64" i="1"/>
  <c r="H64" i="1"/>
  <c r="G64" i="1"/>
  <c r="D64" i="1"/>
  <c r="M63" i="1"/>
  <c r="L63" i="1"/>
  <c r="K63" i="1"/>
  <c r="J63" i="1"/>
  <c r="H63" i="1"/>
  <c r="G63" i="1"/>
  <c r="D63" i="1"/>
  <c r="M62" i="1"/>
  <c r="L62" i="1"/>
  <c r="K62" i="1"/>
  <c r="J62" i="1"/>
  <c r="H62" i="1"/>
  <c r="G62" i="1"/>
  <c r="D62" i="1"/>
  <c r="M61" i="1"/>
  <c r="L61" i="1"/>
  <c r="K61" i="1"/>
  <c r="J61" i="1"/>
  <c r="H61" i="1"/>
  <c r="G61" i="1"/>
  <c r="D61" i="1"/>
  <c r="O60" i="1"/>
  <c r="M60" i="1"/>
  <c r="L60" i="1"/>
  <c r="K60" i="1"/>
  <c r="J60" i="1"/>
  <c r="H60" i="1"/>
  <c r="G60" i="1"/>
  <c r="D60" i="1"/>
  <c r="C60" i="1"/>
  <c r="I60" i="1" s="1"/>
  <c r="M59" i="1"/>
  <c r="L59" i="1"/>
  <c r="K59" i="1"/>
  <c r="J59" i="1"/>
  <c r="M58" i="1"/>
  <c r="L58" i="1"/>
  <c r="K58" i="1"/>
  <c r="J58" i="1"/>
  <c r="H58" i="1"/>
  <c r="G58" i="1"/>
  <c r="D58" i="1"/>
  <c r="M57" i="1"/>
  <c r="L57" i="1"/>
  <c r="K57" i="1"/>
  <c r="J57" i="1"/>
  <c r="H57" i="1"/>
  <c r="G57" i="1"/>
  <c r="D57" i="1"/>
  <c r="M56" i="1"/>
  <c r="L56" i="1"/>
  <c r="K56" i="1"/>
  <c r="J56" i="1"/>
  <c r="H56" i="1"/>
  <c r="G56" i="1"/>
  <c r="D56" i="1"/>
  <c r="M55" i="1"/>
  <c r="L55" i="1"/>
  <c r="K55" i="1"/>
  <c r="J55" i="1"/>
  <c r="H55" i="1"/>
  <c r="G55" i="1"/>
  <c r="D55" i="1"/>
  <c r="O54" i="1"/>
  <c r="M54" i="1"/>
  <c r="N54" i="1" s="1"/>
  <c r="L54" i="1"/>
  <c r="K54" i="1"/>
  <c r="J54" i="1"/>
  <c r="H54" i="1"/>
  <c r="G54" i="1"/>
  <c r="D54" i="1"/>
  <c r="C54" i="1"/>
  <c r="M53" i="1"/>
  <c r="L53" i="1"/>
  <c r="K53" i="1"/>
  <c r="J53" i="1"/>
  <c r="H53" i="1"/>
  <c r="M52" i="1"/>
  <c r="L52" i="1"/>
  <c r="K52" i="1"/>
  <c r="J52" i="1"/>
  <c r="J51" i="1" s="1"/>
  <c r="H52" i="1"/>
  <c r="G52" i="1"/>
  <c r="G51" i="1" s="1"/>
  <c r="D52" i="1"/>
  <c r="D51" i="1" s="1"/>
  <c r="O51" i="1"/>
  <c r="H51" i="1"/>
  <c r="C51" i="1"/>
  <c r="M50" i="1"/>
  <c r="L50" i="1"/>
  <c r="K50" i="1"/>
  <c r="J50" i="1"/>
  <c r="H50" i="1"/>
  <c r="G50" i="1"/>
  <c r="E50" i="1"/>
  <c r="D50" i="1"/>
  <c r="M49" i="1"/>
  <c r="L49" i="1"/>
  <c r="K49" i="1"/>
  <c r="J49" i="1"/>
  <c r="H49" i="1"/>
  <c r="M48" i="1"/>
  <c r="L48" i="1"/>
  <c r="K48" i="1"/>
  <c r="J48" i="1"/>
  <c r="H48" i="1"/>
  <c r="G48" i="1"/>
  <c r="E48" i="1"/>
  <c r="D48" i="1"/>
  <c r="M47" i="1"/>
  <c r="L47" i="1"/>
  <c r="K47" i="1"/>
  <c r="J47" i="1"/>
  <c r="H47" i="1"/>
  <c r="G47" i="1"/>
  <c r="E47" i="1"/>
  <c r="D47" i="1"/>
  <c r="M46" i="1"/>
  <c r="L46" i="1"/>
  <c r="K46" i="1"/>
  <c r="J46" i="1"/>
  <c r="H46" i="1"/>
  <c r="G46" i="1"/>
  <c r="E46" i="1"/>
  <c r="D46" i="1"/>
  <c r="O45" i="1"/>
  <c r="M45" i="1"/>
  <c r="L45" i="1"/>
  <c r="K45" i="1"/>
  <c r="J45" i="1"/>
  <c r="H45" i="1"/>
  <c r="I45" i="1" s="1"/>
  <c r="G45" i="1"/>
  <c r="E45" i="1"/>
  <c r="D45" i="1"/>
  <c r="C45" i="1"/>
  <c r="M44" i="1"/>
  <c r="L44" i="1"/>
  <c r="K44" i="1"/>
  <c r="J44" i="1"/>
  <c r="H44" i="1"/>
  <c r="G44" i="1"/>
  <c r="E44" i="1"/>
  <c r="D44" i="1"/>
  <c r="M43" i="1"/>
  <c r="L43" i="1"/>
  <c r="K43" i="1"/>
  <c r="J43" i="1"/>
  <c r="H43" i="1"/>
  <c r="G43" i="1"/>
  <c r="E43" i="1"/>
  <c r="D43" i="1"/>
  <c r="M42" i="1"/>
  <c r="L42" i="1"/>
  <c r="K42" i="1"/>
  <c r="J42" i="1"/>
  <c r="H42" i="1"/>
  <c r="G42" i="1"/>
  <c r="E42" i="1"/>
  <c r="D42" i="1"/>
  <c r="M41" i="1"/>
  <c r="L41" i="1"/>
  <c r="K41" i="1"/>
  <c r="J41" i="1"/>
  <c r="H41" i="1"/>
  <c r="G41" i="1"/>
  <c r="E41" i="1"/>
  <c r="D41" i="1"/>
  <c r="M40" i="1"/>
  <c r="M39" i="1" s="1"/>
  <c r="N39" i="1" s="1"/>
  <c r="L40" i="1"/>
  <c r="K40" i="1"/>
  <c r="K39" i="1" s="1"/>
  <c r="J40" i="1"/>
  <c r="H40" i="1"/>
  <c r="H39" i="1" s="1"/>
  <c r="G40" i="1"/>
  <c r="G39" i="1" s="1"/>
  <c r="E40" i="1"/>
  <c r="E39" i="1" s="1"/>
  <c r="D40" i="1"/>
  <c r="O39" i="1"/>
  <c r="L39" i="1"/>
  <c r="J39" i="1"/>
  <c r="D39" i="1"/>
  <c r="C39" i="1"/>
  <c r="O38" i="1"/>
  <c r="M38" i="1"/>
  <c r="L38" i="1"/>
  <c r="K38" i="1"/>
  <c r="J38" i="1"/>
  <c r="H38" i="1"/>
  <c r="G38" i="1"/>
  <c r="D38" i="1"/>
  <c r="C38" i="1"/>
  <c r="O37" i="1"/>
  <c r="M37" i="1"/>
  <c r="N37" i="1" s="1"/>
  <c r="L37" i="1"/>
  <c r="K37" i="1"/>
  <c r="J37" i="1"/>
  <c r="H37" i="1"/>
  <c r="G37" i="1"/>
  <c r="E37" i="1"/>
  <c r="D37" i="1"/>
  <c r="C37" i="1"/>
  <c r="O36" i="1"/>
  <c r="M36" i="1"/>
  <c r="L36" i="1"/>
  <c r="K36" i="1"/>
  <c r="J36" i="1"/>
  <c r="H36" i="1"/>
  <c r="G36" i="1"/>
  <c r="E36" i="1"/>
  <c r="D36" i="1"/>
  <c r="C36" i="1"/>
  <c r="O35" i="1"/>
  <c r="M35" i="1"/>
  <c r="N35" i="1" s="1"/>
  <c r="L35" i="1"/>
  <c r="K35" i="1"/>
  <c r="J35" i="1"/>
  <c r="H35" i="1"/>
  <c r="G35" i="1"/>
  <c r="E35" i="1"/>
  <c r="D35" i="1"/>
  <c r="C35" i="1"/>
  <c r="O34" i="1"/>
  <c r="M34" i="1"/>
  <c r="L34" i="1"/>
  <c r="K34" i="1"/>
  <c r="J34" i="1"/>
  <c r="H34" i="1"/>
  <c r="G34" i="1"/>
  <c r="E34" i="1"/>
  <c r="D34" i="1"/>
  <c r="C34" i="1"/>
  <c r="J33" i="1"/>
  <c r="M32" i="1"/>
  <c r="L32" i="1"/>
  <c r="K32" i="1"/>
  <c r="J32" i="1"/>
  <c r="H32" i="1"/>
  <c r="G32" i="1"/>
  <c r="E32" i="1"/>
  <c r="D32" i="1"/>
  <c r="M31" i="1"/>
  <c r="M30" i="1" s="1"/>
  <c r="L31" i="1"/>
  <c r="L30" i="1" s="1"/>
  <c r="K31" i="1"/>
  <c r="K30" i="1" s="1"/>
  <c r="J31" i="1"/>
  <c r="H31" i="1"/>
  <c r="H30" i="1" s="1"/>
  <c r="I30" i="1" s="1"/>
  <c r="G31" i="1"/>
  <c r="G30" i="1" s="1"/>
  <c r="E31" i="1"/>
  <c r="D31" i="1"/>
  <c r="O30" i="1"/>
  <c r="J30" i="1"/>
  <c r="E30" i="1"/>
  <c r="D30" i="1"/>
  <c r="C30" i="1"/>
  <c r="O29" i="1"/>
  <c r="M29" i="1"/>
  <c r="L29" i="1"/>
  <c r="K29" i="1"/>
  <c r="J29" i="1"/>
  <c r="H29" i="1"/>
  <c r="I29" i="1" s="1"/>
  <c r="G29" i="1"/>
  <c r="E29" i="1"/>
  <c r="F29" i="1" s="1"/>
  <c r="D29" i="1"/>
  <c r="B29" i="1"/>
  <c r="O28" i="1"/>
  <c r="M28" i="1"/>
  <c r="L28" i="1"/>
  <c r="K28" i="1"/>
  <c r="J28" i="1"/>
  <c r="H28" i="1"/>
  <c r="I28" i="1" s="1"/>
  <c r="G28" i="1"/>
  <c r="E28" i="1"/>
  <c r="F28" i="1" s="1"/>
  <c r="D28" i="1"/>
  <c r="B28" i="1"/>
  <c r="O27" i="1"/>
  <c r="M27" i="1"/>
  <c r="L27" i="1"/>
  <c r="K27" i="1"/>
  <c r="J27" i="1"/>
  <c r="H27" i="1"/>
  <c r="G27" i="1"/>
  <c r="E27" i="1"/>
  <c r="D27" i="1"/>
  <c r="C27" i="1"/>
  <c r="O26" i="1"/>
  <c r="M26" i="1"/>
  <c r="L26" i="1"/>
  <c r="K26" i="1"/>
  <c r="J26" i="1"/>
  <c r="H26" i="1"/>
  <c r="G26" i="1"/>
  <c r="E26" i="1"/>
  <c r="D26" i="1"/>
  <c r="C26" i="1"/>
  <c r="I26" i="1" s="1"/>
  <c r="O25" i="1"/>
  <c r="M25" i="1"/>
  <c r="L25" i="1"/>
  <c r="K25" i="1"/>
  <c r="J25" i="1"/>
  <c r="H25" i="1"/>
  <c r="G25" i="1"/>
  <c r="E25" i="1"/>
  <c r="D25" i="1"/>
  <c r="C25" i="1"/>
  <c r="O24" i="1"/>
  <c r="M24" i="1"/>
  <c r="L24" i="1"/>
  <c r="K24" i="1"/>
  <c r="J24" i="1"/>
  <c r="H24" i="1"/>
  <c r="G24" i="1"/>
  <c r="E24" i="1"/>
  <c r="D24" i="1"/>
  <c r="C24" i="1"/>
  <c r="B24" i="1"/>
  <c r="O23" i="1"/>
  <c r="M23" i="1"/>
  <c r="L23" i="1"/>
  <c r="K23" i="1"/>
  <c r="J23" i="1"/>
  <c r="H23" i="1"/>
  <c r="G23" i="1"/>
  <c r="E23" i="1"/>
  <c r="D23" i="1"/>
  <c r="C23" i="1"/>
  <c r="O22" i="1"/>
  <c r="M22" i="1"/>
  <c r="L22" i="1"/>
  <c r="K22" i="1"/>
  <c r="H22" i="1"/>
  <c r="G22" i="1"/>
  <c r="E22" i="1"/>
  <c r="D22" i="1"/>
  <c r="C22" i="1"/>
  <c r="O21" i="1"/>
  <c r="M21" i="1"/>
  <c r="L21" i="1"/>
  <c r="K21" i="1"/>
  <c r="H21" i="1"/>
  <c r="G21" i="1"/>
  <c r="E21" i="1"/>
  <c r="D21" i="1"/>
  <c r="C21" i="1"/>
  <c r="O20" i="1"/>
  <c r="M20" i="1"/>
  <c r="N20" i="1" s="1"/>
  <c r="L20" i="1"/>
  <c r="K20" i="1"/>
  <c r="H20" i="1"/>
  <c r="G20" i="1"/>
  <c r="E20" i="1"/>
  <c r="D20" i="1"/>
  <c r="C20" i="1"/>
  <c r="O19" i="1"/>
  <c r="M19" i="1"/>
  <c r="L19" i="1"/>
  <c r="K19" i="1"/>
  <c r="J19" i="1"/>
  <c r="H19" i="1"/>
  <c r="G19" i="1"/>
  <c r="E19" i="1"/>
  <c r="D19" i="1"/>
  <c r="C19" i="1"/>
  <c r="O18" i="1"/>
  <c r="J18" i="1"/>
  <c r="C18" i="1"/>
  <c r="M17" i="1"/>
  <c r="L17" i="1"/>
  <c r="K17" i="1"/>
  <c r="J17" i="1"/>
  <c r="H17" i="1"/>
  <c r="G17" i="1"/>
  <c r="E17" i="1"/>
  <c r="E13" i="1" s="1"/>
  <c r="D17" i="1"/>
  <c r="M16" i="1"/>
  <c r="L16" i="1"/>
  <c r="K16" i="1"/>
  <c r="J16" i="1"/>
  <c r="H16" i="1"/>
  <c r="M15" i="1"/>
  <c r="L15" i="1"/>
  <c r="K15" i="1"/>
  <c r="J15" i="1"/>
  <c r="H15" i="1"/>
  <c r="G15" i="1"/>
  <c r="G14" i="1" s="1"/>
  <c r="D15" i="1"/>
  <c r="D14" i="1" s="1"/>
  <c r="J14" i="1"/>
  <c r="O13" i="1"/>
  <c r="J13" i="1"/>
  <c r="C13" i="1"/>
  <c r="M12" i="1"/>
  <c r="L12" i="1"/>
  <c r="K12" i="1"/>
  <c r="J12" i="1"/>
  <c r="H12" i="1"/>
  <c r="G12" i="1"/>
  <c r="E12" i="1"/>
  <c r="D12" i="1"/>
  <c r="M10" i="1"/>
  <c r="M9" i="1" s="1"/>
  <c r="N9" i="1" s="1"/>
  <c r="L10" i="1"/>
  <c r="L9" i="1" s="1"/>
  <c r="K10" i="1"/>
  <c r="J10" i="1"/>
  <c r="H10" i="1"/>
  <c r="H9" i="1" s="1"/>
  <c r="G10" i="1"/>
  <c r="E10" i="1"/>
  <c r="D10" i="1"/>
  <c r="D9" i="1" s="1"/>
  <c r="O9" i="1"/>
  <c r="K9" i="1"/>
  <c r="E9" i="1"/>
  <c r="C9" i="1"/>
  <c r="M8" i="1"/>
  <c r="L8" i="1"/>
  <c r="K8" i="1"/>
  <c r="J8" i="1"/>
  <c r="H8" i="1"/>
  <c r="G8" i="1"/>
  <c r="E8" i="1"/>
  <c r="D8" i="1"/>
  <c r="M7" i="1"/>
  <c r="M6" i="1" s="1"/>
  <c r="L7" i="1"/>
  <c r="L6" i="1" s="1"/>
  <c r="K7" i="1"/>
  <c r="K6" i="1" s="1"/>
  <c r="J7" i="1"/>
  <c r="H7" i="1"/>
  <c r="H6" i="1" s="1"/>
  <c r="G7" i="1"/>
  <c r="G6" i="1" s="1"/>
  <c r="E7" i="1"/>
  <c r="E6" i="1" s="1"/>
  <c r="D7" i="1"/>
  <c r="D6" i="1" s="1"/>
  <c r="O6" i="1"/>
  <c r="J6" i="1"/>
  <c r="C6" i="1"/>
  <c r="I25" i="1" l="1"/>
  <c r="N27" i="1"/>
  <c r="H33" i="1"/>
  <c r="N36" i="1"/>
  <c r="M14" i="1"/>
  <c r="M13" i="1" s="1"/>
  <c r="N13" i="1" s="1"/>
  <c r="L51" i="1"/>
  <c r="I65" i="1"/>
  <c r="F6" i="1"/>
  <c r="I9" i="1"/>
  <c r="I22" i="1"/>
  <c r="I51" i="1"/>
  <c r="I85" i="1"/>
  <c r="I90" i="1"/>
  <c r="F39" i="1"/>
  <c r="E74" i="1"/>
  <c r="F74" i="1" s="1"/>
  <c r="N21" i="1"/>
  <c r="N25" i="1"/>
  <c r="N29" i="1"/>
  <c r="I36" i="1"/>
  <c r="F45" i="1"/>
  <c r="G79" i="1"/>
  <c r="G9" i="1"/>
  <c r="F9" i="1"/>
  <c r="G18" i="1"/>
  <c r="N22" i="1"/>
  <c r="N73" i="1"/>
  <c r="N84" i="1"/>
  <c r="H18" i="1"/>
  <c r="I18" i="1" s="1"/>
  <c r="I21" i="1"/>
  <c r="I27" i="1"/>
  <c r="N30" i="1"/>
  <c r="G33" i="1"/>
  <c r="N65" i="1"/>
  <c r="N85" i="1"/>
  <c r="I24" i="1"/>
  <c r="F25" i="1"/>
  <c r="K33" i="1"/>
  <c r="I35" i="1"/>
  <c r="M51" i="1"/>
  <c r="N51" i="1" s="1"/>
  <c r="F73" i="1"/>
  <c r="N23" i="1"/>
  <c r="N26" i="1"/>
  <c r="N38" i="1"/>
  <c r="N60" i="1"/>
  <c r="I6" i="1"/>
  <c r="F30" i="1"/>
  <c r="F35" i="1"/>
  <c r="I39" i="1"/>
  <c r="K86" i="1"/>
  <c r="D74" i="1"/>
  <c r="F19" i="1"/>
  <c r="I23" i="1"/>
  <c r="I38" i="1"/>
  <c r="L86" i="1"/>
  <c r="L33" i="1"/>
  <c r="N45" i="1"/>
  <c r="J9" i="1"/>
  <c r="F23" i="1"/>
  <c r="F36" i="1"/>
  <c r="N28" i="1"/>
  <c r="C33" i="1"/>
  <c r="I33" i="1" s="1"/>
  <c r="I20" i="1"/>
  <c r="M18" i="1"/>
  <c r="N18" i="1" s="1"/>
  <c r="F26" i="1"/>
  <c r="E33" i="1"/>
  <c r="I83" i="1"/>
  <c r="L18" i="1"/>
  <c r="F37" i="1"/>
  <c r="I72" i="1"/>
  <c r="N6" i="1"/>
  <c r="G13" i="1"/>
  <c r="K14" i="1"/>
  <c r="K13" i="1" s="1"/>
  <c r="I19" i="1"/>
  <c r="N19" i="1"/>
  <c r="E18" i="1"/>
  <c r="F18" i="1" s="1"/>
  <c r="I34" i="1"/>
  <c r="K51" i="1"/>
  <c r="L74" i="1"/>
  <c r="M86" i="1"/>
  <c r="F20" i="1"/>
  <c r="M33" i="1"/>
  <c r="F83" i="1"/>
  <c r="D33" i="1"/>
  <c r="K18" i="1"/>
  <c r="F21" i="1"/>
  <c r="I54" i="1"/>
  <c r="D13" i="1"/>
  <c r="H79" i="1"/>
  <c r="K74" i="1"/>
  <c r="H14" i="1"/>
  <c r="H13" i="1" s="1"/>
  <c r="I13" i="1" s="1"/>
  <c r="L14" i="1"/>
  <c r="L13" i="1" s="1"/>
  <c r="D18" i="1"/>
  <c r="D89" i="1" s="1"/>
  <c r="F22" i="1"/>
  <c r="F27" i="1"/>
  <c r="O33" i="1"/>
  <c r="O90" i="1" s="1"/>
  <c r="I37" i="1"/>
  <c r="I71" i="1"/>
  <c r="F72" i="1"/>
  <c r="H76" i="1"/>
  <c r="M74" i="1"/>
  <c r="N74" i="1" s="1"/>
  <c r="I84" i="1"/>
  <c r="I86" i="1"/>
  <c r="N86" i="1"/>
  <c r="G74" i="1"/>
  <c r="G89" i="1" s="1"/>
  <c r="F24" i="1"/>
  <c r="N24" i="1"/>
  <c r="F34" i="1"/>
  <c r="N34" i="1"/>
  <c r="H74" i="1" l="1"/>
  <c r="L89" i="1"/>
  <c r="K89" i="1"/>
  <c r="N33" i="1"/>
  <c r="F33" i="1"/>
  <c r="E89" i="1"/>
  <c r="F89" i="1" s="1"/>
  <c r="I74" i="1"/>
  <c r="H89" i="1"/>
  <c r="I89" i="1" s="1"/>
  <c r="M89" i="1"/>
  <c r="N89" i="1"/>
  <c r="N90" i="1"/>
</calcChain>
</file>

<file path=xl/sharedStrings.xml><?xml version="1.0" encoding="utf-8"?>
<sst xmlns="http://schemas.openxmlformats.org/spreadsheetml/2006/main" count="157" uniqueCount="134">
  <si>
    <t>A</t>
  </si>
  <si>
    <t>B</t>
  </si>
  <si>
    <t>C</t>
  </si>
  <si>
    <t>D</t>
  </si>
  <si>
    <t>E</t>
  </si>
  <si>
    <t>Kod działania / poddziałania</t>
  </si>
  <si>
    <t>Nazwa działania / typu operacji</t>
  </si>
  <si>
    <t>Limit środków
[zł]</t>
  </si>
  <si>
    <t>Złożone wnioski</t>
  </si>
  <si>
    <t>Zawarte umowy / wydane decyzje (czynne)*</t>
  </si>
  <si>
    <t>Zrealizowane płatności</t>
  </si>
  <si>
    <t>Limit środków
[euro]</t>
  </si>
  <si>
    <t>ogółem</t>
  </si>
  <si>
    <t>liczba</t>
  </si>
  <si>
    <t>kwota [zł]</t>
  </si>
  <si>
    <t>wykorzystanie limitu</t>
  </si>
  <si>
    <t xml:space="preserve">liczba </t>
  </si>
  <si>
    <t>liczba różnych beneficjentów</t>
  </si>
  <si>
    <t>kwota [euro]</t>
  </si>
  <si>
    <t xml:space="preserve">ogółem </t>
  </si>
  <si>
    <t>EFRROW</t>
  </si>
  <si>
    <t>6=5/3</t>
  </si>
  <si>
    <t>9=8/3</t>
  </si>
  <si>
    <t>14=13/15</t>
  </si>
  <si>
    <t>Transfer wiedzy i działalność informacyjna</t>
  </si>
  <si>
    <t>1.1</t>
  </si>
  <si>
    <t>Wsparcie kształcenia zawodowego i nabywania umiejętności</t>
  </si>
  <si>
    <t>1.2</t>
  </si>
  <si>
    <t>Wsparcie na demonstracje i działania informacyjne</t>
  </si>
  <si>
    <t>Usługi doradcze, usługi z zakresu zarządzania gospodarstwem rolnym i usługi z zakresu zastępstw</t>
  </si>
  <si>
    <t>2.1</t>
  </si>
  <si>
    <t>Świadczenie kompleksowej porady dla rolnika</t>
  </si>
  <si>
    <t>Świadczenie kompleksowej porady dla właściciela lasu</t>
  </si>
  <si>
    <t>2.3</t>
  </si>
  <si>
    <t>Wsparcie na szkolenia doradców</t>
  </si>
  <si>
    <t>Systemy jakości produktów rolnych i środków spożywczych</t>
  </si>
  <si>
    <t>3.1</t>
  </si>
  <si>
    <t>Zobowiązania 2007-2013 i 2014-2020</t>
  </si>
  <si>
    <r>
      <rPr>
        <b/>
        <sz val="9"/>
        <rFont val="Aptos Display"/>
        <family val="1"/>
        <charset val="238"/>
        <scheme val="major"/>
      </rPr>
      <t xml:space="preserve">Wsparcie dla nowych uczestników systemów jakości  </t>
    </r>
    <r>
      <rPr>
        <sz val="9"/>
        <rFont val="Aptos Display"/>
        <family val="1"/>
        <charset val="238"/>
        <scheme val="major"/>
      </rPr>
      <t xml:space="preserve">
(Zobowiązania  2014-2020)</t>
    </r>
  </si>
  <si>
    <t>Zobowiązania  2007-2013</t>
  </si>
  <si>
    <t>3.2</t>
  </si>
  <si>
    <t>Wsparcie na przeprowadzenie działań informacyjnych i promocyjnych</t>
  </si>
  <si>
    <t>Inwestycje w środki trwałe</t>
  </si>
  <si>
    <t>4.1</t>
  </si>
  <si>
    <t>Modernizacja gospodarstw rolnych</t>
  </si>
  <si>
    <t>w tym obszar A-D</t>
  </si>
  <si>
    <t>w tym obszar E</t>
  </si>
  <si>
    <t>w tym obszar F</t>
  </si>
  <si>
    <t>Inwestycje w gospodarstwach położonych na obszarach Natura 2000</t>
  </si>
  <si>
    <t>4.2</t>
  </si>
  <si>
    <t>Przetwórstwo i marketing produktów rolnych</t>
  </si>
  <si>
    <t>4.3</t>
  </si>
  <si>
    <t>Scalanie gruntów</t>
  </si>
  <si>
    <t>Zarządzanie zasobami wodnymi</t>
  </si>
  <si>
    <t>Przywracanie potencjału produkcji rolnej zniszczonego w wyniku klęsk żywiołowych i katastrof oraz wprowadzanie odpowiednich środków zapobiegawczych</t>
  </si>
  <si>
    <t>5.1</t>
  </si>
  <si>
    <t>Inwestycje zapobiegające zniszczeniu potencjału produkcji rolnej</t>
  </si>
  <si>
    <t>5.2</t>
  </si>
  <si>
    <t>Inwestycje odtwarzające potencjał produkcji rolnej</t>
  </si>
  <si>
    <t>Rozwój gospodarstw i działalności gospodarczej</t>
  </si>
  <si>
    <t>6.1</t>
  </si>
  <si>
    <t>Premie dla młodych rolników</t>
  </si>
  <si>
    <t>6.2</t>
  </si>
  <si>
    <t>Premie na rozpoczęcie działalności pozarolniczej</t>
  </si>
  <si>
    <t>6.3</t>
  </si>
  <si>
    <t>Restrukturyzacja małych gospodarstw</t>
  </si>
  <si>
    <t>6.4</t>
  </si>
  <si>
    <t>Rozwój przedsiębiorczości - rozwój usług rolniczych</t>
  </si>
  <si>
    <t>6.5</t>
  </si>
  <si>
    <t>Płatności dla rolników przekazujących małe gospodarstwa</t>
  </si>
  <si>
    <t>Podstawowe usługi i odnowa wsi na obszarach wiejskich</t>
  </si>
  <si>
    <t>7.2</t>
  </si>
  <si>
    <t>Budowa lub modernizacja dróg lokalnych</t>
  </si>
  <si>
    <t>Gospodarka wodno-ściekowa</t>
  </si>
  <si>
    <t>7.4</t>
  </si>
  <si>
    <t>Inwestycje w obiekty pełniące funkcje kulturalne lub kształtowanie przestrzeni publicznej</t>
  </si>
  <si>
    <t>Inwestycje w targowiska lub obiekty budowlane przeznaczone na cele promocji lokalnych produktów</t>
  </si>
  <si>
    <t>7.6</t>
  </si>
  <si>
    <t>Ochrona zabytków i budownictwa tradycyjnego</t>
  </si>
  <si>
    <t>Inwestycje w rozwój obszarów leśnych i poprawę żywotności lasów</t>
  </si>
  <si>
    <t>8.1</t>
  </si>
  <si>
    <t>Zalesianie i tworzenie terenów zalesionych</t>
  </si>
  <si>
    <t>8 - w tym:</t>
  </si>
  <si>
    <t>Zobowiązania z PROW 2014-2020</t>
  </si>
  <si>
    <t>Zobowiązania z PROW 2007-2013</t>
  </si>
  <si>
    <t>Zobowiązania z PROW 2004-2006</t>
  </si>
  <si>
    <t>8.5</t>
  </si>
  <si>
    <t>Inwestycje zwiększające odporność ekosystemów leśnych i ich wartość dla środowiska</t>
  </si>
  <si>
    <t>Tworzenie grup producentów i organizacji producentów</t>
  </si>
  <si>
    <t>w tym:</t>
  </si>
  <si>
    <t>Zobowiązania  2014-2020</t>
  </si>
  <si>
    <t>Działanie rolno-środowiskowo-klimatyczne</t>
  </si>
  <si>
    <t>10.1</t>
  </si>
  <si>
    <t>Zobowiązania z PROW 2014-2020 i 2007-2013</t>
  </si>
  <si>
    <t>10.2</t>
  </si>
  <si>
    <t>10 - w tym:</t>
  </si>
  <si>
    <t>Rolnictwo ekologiczne</t>
  </si>
  <si>
    <t>11.1</t>
  </si>
  <si>
    <t>Zobowiązania  2007-2013 i  2014-2020 - Płatności w okresie konwersji na rolnictwo ekologiczne</t>
  </si>
  <si>
    <t>11.2</t>
  </si>
  <si>
    <t>Zobowiązania  2007-2013 i  2014-2020 - Płatności w celu utrzymania rolnictwa ekologicznego</t>
  </si>
  <si>
    <t>11 - w tym:</t>
  </si>
  <si>
    <t>Płatności dla obszarów z ograniczeniami naturalnymi lub innymi szczególnymi ograniczeniami</t>
  </si>
  <si>
    <t>13.1</t>
  </si>
  <si>
    <t>Płatności ONW</t>
  </si>
  <si>
    <t>13.2</t>
  </si>
  <si>
    <t>13.3</t>
  </si>
  <si>
    <t>13 - w tym:</t>
  </si>
  <si>
    <t>Zobowiązania  2007-2013 (część kamp. 2014)</t>
  </si>
  <si>
    <t>Dobrostan zwierząt</t>
  </si>
  <si>
    <t>Współpraca</t>
  </si>
  <si>
    <t>Zarządzanie ryzykiem</t>
  </si>
  <si>
    <t>Wsparcie dla rozwoju lokalnego w ramach inicjatywy LEADER</t>
  </si>
  <si>
    <t>19.1</t>
  </si>
  <si>
    <t>Wsparcie przygotowawcze</t>
  </si>
  <si>
    <t>19.2</t>
  </si>
  <si>
    <t>Wdrażanie lokalnych strategii rozwoju</t>
  </si>
  <si>
    <t>Zobowiązania 2014-2020</t>
  </si>
  <si>
    <t>Zobowiązania 2007-2013</t>
  </si>
  <si>
    <t>19.3</t>
  </si>
  <si>
    <t>Wdrażanie projektów współpracy</t>
  </si>
  <si>
    <t>19.4</t>
  </si>
  <si>
    <t>Wsparcie kosztów bieżących i aktywizacji</t>
  </si>
  <si>
    <t>Pomoc techniczna</t>
  </si>
  <si>
    <t>Nadzwyczajne tymczasowe wsparcie dla rolników i MŚP szczególnie dotkniętych wpływem rosyjskiej inwazji na Ukrainę</t>
  </si>
  <si>
    <t>Renty strukturalne</t>
  </si>
  <si>
    <t>Zobowiązania  2004-2006</t>
  </si>
  <si>
    <t>RAZEM - z wyłaczeniem instrumentów finansowych</t>
  </si>
  <si>
    <t>RAZEM - z uwzględnieniem instrumentów finansowych - łączny limit środków</t>
  </si>
  <si>
    <t>3.) W kwocie zrealizowanych płatności w ramach działania Renty strukturalne zostały uwzględnione kwoty świadczeń emerytalnych beneficjentów, którzy osiągnęli wiek emerytalny i nie mieli pomniejszonej renty strukturalnej o kwotę emerytury z ubezpieczenia społecznego (kwoty te zostały wyłączone z refundacji przez KE) . W związku z powyższym kwota zrealizowanych płatności jest wyższa od limitu środków przeznaczonych na jego realizację.</t>
  </si>
  <si>
    <t>4.) W działaniu 13 poziom płatności jest wyższy niż kontraktacja z uwagi na wypłacone zaliczki.</t>
  </si>
  <si>
    <t>5.) Stopień wydatkowania środków może być wyższy od wykazanego stopnia kontraktacji, jak również osiągnąć wartość ponad 100%, z powodu niepomniejszania kwot wypłaconych o środki odzyskane.</t>
  </si>
  <si>
    <t>2.) Szacunkowe limity finansowe zostały przeliczone wg kursu  4,3100 kurs EBC z przedostatniego dnia roboczego Komisji Europejskiej miesiąca poprzedzającego miesiąc, dla którego dokonuje się wyliczenia limitu alokacji środków wspólnotowych - 28.11.2024 r.).</t>
  </si>
  <si>
    <t xml:space="preserve">1.) W przypadku działań wieloletnich: 3.1,8,9,10,11 i Renty strukturalne - kwota oraz % wykorzystania środków odnoszą się do szacowanych wypłat dla beneficjentów, którzy podjęli zobowiązania w ramach PROW 2004-2006, PROW 2007-2013 oraz PROW 2014-2020 i które mogą być finansowane w ramach budżetu PROW 2014 - 2020.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</si>
</sst>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%"/>
    <numFmt numFmtId="165" formatCode="#,##0.00\ _z_ł"/>
  </numFmts>
  <fonts count="13" x14ac:knownFonts="1">
    <font>
      <sz val="10"/>
      <name val="Arial"/>
      <charset val="238"/>
    </font>
    <font>
      <sz val="10"/>
      <name val="Arial"/>
      <family val="2"/>
      <charset val="238"/>
    </font>
    <font>
      <b/>
      <sz val="14"/>
      <name val="Aptos Display"/>
      <family val="1"/>
      <charset val="238"/>
      <scheme val="major"/>
    </font>
    <font>
      <b/>
      <sz val="16"/>
      <name val="Aptos Display"/>
      <family val="1"/>
      <charset val="238"/>
      <scheme val="major"/>
    </font>
    <font>
      <b/>
      <sz val="15"/>
      <name val="Aptos Display"/>
      <family val="1"/>
      <charset val="238"/>
      <scheme val="major"/>
    </font>
    <font>
      <sz val="11"/>
      <name val="Aptos Display"/>
      <family val="1"/>
      <charset val="238"/>
      <scheme val="major"/>
    </font>
    <font>
      <b/>
      <sz val="9"/>
      <name val="Aptos Display"/>
      <family val="1"/>
      <charset val="238"/>
      <scheme val="major"/>
    </font>
    <font>
      <sz val="11"/>
      <name val="Arial"/>
      <family val="2"/>
      <charset val="238"/>
    </font>
    <font>
      <sz val="9"/>
      <name val="Aptos Display"/>
      <family val="1"/>
      <charset val="238"/>
      <scheme val="major"/>
    </font>
    <font>
      <sz val="8"/>
      <name val="Aptos Display"/>
      <family val="1"/>
      <charset val="238"/>
      <scheme val="major"/>
    </font>
    <font>
      <b/>
      <sz val="10"/>
      <name val="Arial"/>
      <family val="2"/>
      <charset val="238"/>
    </font>
    <font>
      <b/>
      <sz val="12"/>
      <name val="Aptos Display"/>
      <family val="1"/>
      <charset val="238"/>
      <scheme val="major"/>
    </font>
    <font>
      <sz val="10"/>
      <name val="Aptos Display"/>
      <family val="1"/>
      <charset val="238"/>
      <scheme val="major"/>
    </font>
  </fonts>
  <fills count="10">
    <fill>
      <patternFill patternType="none"/>
    </fill>
    <fill>
      <patternFill patternType="gray125"/>
    </fill>
    <fill>
      <patternFill patternType="solid">
        <fgColor rgb="FFDCE7FC"/>
        <bgColor indexed="64"/>
      </patternFill>
    </fill>
    <fill>
      <patternFill patternType="solid">
        <fgColor rgb="FFEAEAEA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E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BF5E1"/>
        <bgColor indexed="64"/>
      </patternFill>
    </fill>
    <fill>
      <patternFill patternType="solid">
        <fgColor rgb="FFECEBFF"/>
        <bgColor indexed="64"/>
      </patternFill>
    </fill>
  </fills>
  <borders count="6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auto="1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1" fillId="0" borderId="0"/>
  </cellStyleXfs>
  <cellXfs count="334">
    <xf numFmtId="0" fontId="0" fillId="0" borderId="0" xfId="0"/>
    <xf numFmtId="0" fontId="1" fillId="0" borderId="0" xfId="2" applyProtection="1">
      <protection locked="0"/>
    </xf>
    <xf numFmtId="0" fontId="1" fillId="0" borderId="0" xfId="2" applyAlignment="1" applyProtection="1">
      <alignment vertical="center"/>
      <protection locked="0"/>
    </xf>
    <xf numFmtId="0" fontId="2" fillId="0" borderId="0" xfId="2" applyFont="1" applyAlignment="1" applyProtection="1">
      <alignment horizontal="center" vertical="center" wrapText="1"/>
      <protection locked="0"/>
    </xf>
    <xf numFmtId="0" fontId="3" fillId="0" borderId="1" xfId="2" applyFont="1" applyBorder="1" applyAlignment="1" applyProtection="1">
      <alignment horizontal="center" vertical="center" wrapText="1"/>
      <protection locked="0"/>
    </xf>
    <xf numFmtId="0" fontId="3" fillId="0" borderId="4" xfId="2" applyFont="1" applyBorder="1" applyAlignment="1" applyProtection="1">
      <alignment horizontal="center" vertical="center" wrapText="1"/>
      <protection locked="0"/>
    </xf>
    <xf numFmtId="0" fontId="5" fillId="0" borderId="5" xfId="2" applyFont="1" applyBorder="1" applyAlignment="1" applyProtection="1">
      <alignment horizontal="center" vertical="center" wrapText="1"/>
      <protection locked="0"/>
    </xf>
    <xf numFmtId="0" fontId="5" fillId="0" borderId="7" xfId="2" applyFont="1" applyBorder="1" applyAlignment="1" applyProtection="1">
      <alignment horizontal="center" vertical="center" wrapText="1"/>
      <protection locked="0"/>
    </xf>
    <xf numFmtId="0" fontId="5" fillId="0" borderId="16" xfId="2" applyFont="1" applyBorder="1" applyAlignment="1" applyProtection="1">
      <alignment horizontal="center" vertical="center" wrapText="1"/>
      <protection locked="0"/>
    </xf>
    <xf numFmtId="0" fontId="5" fillId="0" borderId="17" xfId="2" applyFont="1" applyBorder="1" applyAlignment="1" applyProtection="1">
      <alignment horizontal="center" vertical="center" wrapText="1"/>
      <protection locked="0"/>
    </xf>
    <xf numFmtId="0" fontId="5" fillId="0" borderId="16" xfId="2" applyFont="1" applyBorder="1" applyAlignment="1">
      <alignment horizontal="center" vertical="center" wrapText="1"/>
    </xf>
    <xf numFmtId="0" fontId="5" fillId="0" borderId="19" xfId="2" applyFont="1" applyBorder="1" applyAlignment="1" applyProtection="1">
      <alignment horizontal="center" vertical="center" wrapText="1"/>
      <protection locked="0"/>
    </xf>
    <xf numFmtId="0" fontId="5" fillId="0" borderId="27" xfId="2" applyFont="1" applyBorder="1" applyAlignment="1" applyProtection="1">
      <alignment horizontal="center" vertical="center" wrapText="1"/>
      <protection locked="0"/>
    </xf>
    <xf numFmtId="0" fontId="5" fillId="0" borderId="28" xfId="2" applyFont="1" applyBorder="1" applyAlignment="1" applyProtection="1">
      <alignment horizontal="center" vertical="center" wrapText="1"/>
      <protection locked="0"/>
    </xf>
    <xf numFmtId="0" fontId="5" fillId="0" borderId="30" xfId="2" applyFont="1" applyBorder="1" applyAlignment="1" applyProtection="1">
      <alignment horizontal="center" vertical="center" wrapText="1"/>
      <protection locked="0"/>
    </xf>
    <xf numFmtId="0" fontId="5" fillId="0" borderId="33" xfId="2" applyFont="1" applyBorder="1" applyAlignment="1" applyProtection="1">
      <alignment horizontal="center" vertical="center" wrapText="1"/>
      <protection locked="0"/>
    </xf>
    <xf numFmtId="0" fontId="5" fillId="0" borderId="34" xfId="2" applyFont="1" applyBorder="1" applyAlignment="1" applyProtection="1">
      <alignment horizontal="center" vertical="center" wrapText="1"/>
      <protection locked="0"/>
    </xf>
    <xf numFmtId="0" fontId="5" fillId="0" borderId="0" xfId="2" applyFont="1" applyAlignment="1" applyProtection="1">
      <alignment horizontal="center" vertical="center" wrapText="1"/>
      <protection locked="0"/>
    </xf>
    <xf numFmtId="0" fontId="5" fillId="0" borderId="35" xfId="2" applyFont="1" applyBorder="1" applyAlignment="1" applyProtection="1">
      <alignment horizontal="center" vertical="center" wrapText="1"/>
      <protection locked="0"/>
    </xf>
    <xf numFmtId="0" fontId="5" fillId="0" borderId="36" xfId="2" applyFont="1" applyBorder="1" applyAlignment="1" applyProtection="1">
      <alignment horizontal="center" vertical="center" wrapText="1"/>
      <protection locked="0"/>
    </xf>
    <xf numFmtId="0" fontId="5" fillId="0" borderId="37" xfId="2" applyFont="1" applyBorder="1" applyAlignment="1" applyProtection="1">
      <alignment horizontal="center" vertical="center" wrapText="1"/>
      <protection locked="0"/>
    </xf>
    <xf numFmtId="0" fontId="5" fillId="0" borderId="38" xfId="2" applyFont="1" applyBorder="1" applyAlignment="1" applyProtection="1">
      <alignment horizontal="center" vertical="center" wrapText="1"/>
      <protection locked="0"/>
    </xf>
    <xf numFmtId="0" fontId="5" fillId="0" borderId="39" xfId="2" applyFont="1" applyBorder="1" applyAlignment="1" applyProtection="1">
      <alignment horizontal="center" vertical="center" wrapText="1"/>
      <protection locked="0"/>
    </xf>
    <xf numFmtId="0" fontId="5" fillId="0" borderId="40" xfId="2" applyFont="1" applyBorder="1" applyAlignment="1" applyProtection="1">
      <alignment horizontal="center" vertical="center" wrapText="1"/>
      <protection locked="0"/>
    </xf>
    <xf numFmtId="0" fontId="6" fillId="2" borderId="5" xfId="2" applyFont="1" applyFill="1" applyBorder="1" applyAlignment="1" applyProtection="1">
      <alignment horizontal="center" vertical="center" wrapText="1"/>
      <protection locked="0"/>
    </xf>
    <xf numFmtId="0" fontId="6" fillId="2" borderId="6" xfId="2" applyFont="1" applyFill="1" applyBorder="1" applyAlignment="1" applyProtection="1">
      <alignment horizontal="left" vertical="center" wrapText="1"/>
      <protection locked="0"/>
    </xf>
    <xf numFmtId="4" fontId="6" fillId="2" borderId="7" xfId="2" applyNumberFormat="1" applyFont="1" applyFill="1" applyBorder="1" applyAlignment="1">
      <alignment horizontal="right" vertical="center" wrapText="1"/>
    </xf>
    <xf numFmtId="3" fontId="6" fillId="2" borderId="9" xfId="2" applyNumberFormat="1" applyFont="1" applyFill="1" applyBorder="1" applyAlignment="1" applyProtection="1">
      <alignment horizontal="right" vertical="center" wrapText="1"/>
      <protection locked="0"/>
    </xf>
    <xf numFmtId="4" fontId="6" fillId="2" borderId="10" xfId="2" applyNumberFormat="1" applyFont="1" applyFill="1" applyBorder="1" applyAlignment="1" applyProtection="1">
      <alignment horizontal="right" vertical="center" wrapText="1"/>
      <protection locked="0"/>
    </xf>
    <xf numFmtId="10" fontId="6" fillId="2" borderId="11" xfId="2" applyNumberFormat="1" applyFont="1" applyFill="1" applyBorder="1" applyAlignment="1" applyProtection="1">
      <alignment horizontal="right" vertical="center" wrapText="1"/>
      <protection locked="0"/>
    </xf>
    <xf numFmtId="3" fontId="6" fillId="2" borderId="41" xfId="2" applyNumberFormat="1" applyFont="1" applyFill="1" applyBorder="1" applyAlignment="1" applyProtection="1">
      <alignment horizontal="right" vertical="center" wrapText="1"/>
      <protection locked="0"/>
    </xf>
    <xf numFmtId="10" fontId="6" fillId="2" borderId="42" xfId="2" applyNumberFormat="1" applyFont="1" applyFill="1" applyBorder="1" applyAlignment="1" applyProtection="1">
      <alignment horizontal="right" vertical="center" wrapText="1"/>
      <protection locked="0"/>
    </xf>
    <xf numFmtId="3" fontId="6" fillId="2" borderId="9" xfId="2" applyNumberFormat="1" applyFont="1" applyFill="1" applyBorder="1" applyAlignment="1">
      <alignment horizontal="right" vertical="center" wrapText="1"/>
    </xf>
    <xf numFmtId="4" fontId="6" fillId="2" borderId="10" xfId="2" applyNumberFormat="1" applyFont="1" applyFill="1" applyBorder="1" applyAlignment="1">
      <alignment horizontal="right" vertical="center" wrapText="1"/>
    </xf>
    <xf numFmtId="10" fontId="6" fillId="2" borderId="11" xfId="2" applyNumberFormat="1" applyFont="1" applyFill="1" applyBorder="1" applyAlignment="1">
      <alignment horizontal="right" vertical="center" wrapText="1"/>
    </xf>
    <xf numFmtId="4" fontId="6" fillId="2" borderId="5" xfId="2" applyNumberFormat="1" applyFont="1" applyFill="1" applyBorder="1" applyAlignment="1">
      <alignment horizontal="right" vertical="center" wrapText="1"/>
    </xf>
    <xf numFmtId="0" fontId="7" fillId="0" borderId="0" xfId="2" applyFont="1" applyProtection="1">
      <protection locked="0"/>
    </xf>
    <xf numFmtId="0" fontId="8" fillId="0" borderId="43" xfId="2" applyFont="1" applyBorder="1" applyAlignment="1" applyProtection="1">
      <alignment horizontal="center" vertical="center"/>
      <protection locked="0"/>
    </xf>
    <xf numFmtId="0" fontId="6" fillId="0" borderId="43" xfId="2" applyFont="1" applyBorder="1" applyAlignment="1" applyProtection="1">
      <alignment horizontal="left" vertical="center" wrapText="1"/>
      <protection locked="0"/>
    </xf>
    <xf numFmtId="4" fontId="8" fillId="3" borderId="0" xfId="2" applyNumberFormat="1" applyFont="1" applyFill="1" applyAlignment="1">
      <alignment horizontal="right" vertical="center" wrapText="1"/>
    </xf>
    <xf numFmtId="3" fontId="8" fillId="0" borderId="44" xfId="2" applyNumberFormat="1" applyFont="1" applyBorder="1" applyAlignment="1" applyProtection="1">
      <alignment horizontal="right" vertical="center" wrapText="1"/>
      <protection locked="0"/>
    </xf>
    <xf numFmtId="4" fontId="8" fillId="0" borderId="45" xfId="2" applyNumberFormat="1" applyFont="1" applyBorder="1" applyAlignment="1" applyProtection="1">
      <alignment horizontal="right" vertical="center" wrapText="1"/>
      <protection locked="0"/>
    </xf>
    <xf numFmtId="10" fontId="8" fillId="3" borderId="40" xfId="2" applyNumberFormat="1" applyFont="1" applyFill="1" applyBorder="1" applyAlignment="1" applyProtection="1">
      <alignment horizontal="right" vertical="center" wrapText="1"/>
      <protection locked="0"/>
    </xf>
    <xf numFmtId="3" fontId="8" fillId="0" borderId="46" xfId="2" applyNumberFormat="1" applyFont="1" applyBorder="1" applyAlignment="1" applyProtection="1">
      <alignment horizontal="right" vertical="center" wrapText="1"/>
      <protection locked="0"/>
    </xf>
    <xf numFmtId="3" fontId="8" fillId="0" borderId="44" xfId="2" applyNumberFormat="1" applyFont="1" applyBorder="1" applyAlignment="1">
      <alignment horizontal="right" vertical="center" wrapText="1"/>
    </xf>
    <xf numFmtId="4" fontId="8" fillId="0" borderId="45" xfId="2" applyNumberFormat="1" applyFont="1" applyBorder="1" applyAlignment="1">
      <alignment horizontal="right" vertical="center" wrapText="1"/>
    </xf>
    <xf numFmtId="4" fontId="8" fillId="3" borderId="33" xfId="2" applyNumberFormat="1" applyFont="1" applyFill="1" applyBorder="1" applyAlignment="1">
      <alignment horizontal="right" vertical="center" wrapText="1"/>
    </xf>
    <xf numFmtId="0" fontId="8" fillId="0" borderId="22" xfId="2" applyFont="1" applyBorder="1" applyAlignment="1" applyProtection="1">
      <alignment horizontal="center" vertical="center"/>
      <protection locked="0"/>
    </xf>
    <xf numFmtId="0" fontId="6" fillId="0" borderId="22" xfId="2" applyFont="1" applyBorder="1" applyAlignment="1" applyProtection="1">
      <alignment horizontal="left" vertical="center" wrapText="1"/>
      <protection locked="0"/>
    </xf>
    <xf numFmtId="3" fontId="8" fillId="0" borderId="20" xfId="2" applyNumberFormat="1" applyFont="1" applyBorder="1" applyAlignment="1" applyProtection="1">
      <alignment horizontal="right" vertical="center" wrapText="1"/>
      <protection locked="0"/>
    </xf>
    <xf numFmtId="4" fontId="8" fillId="0" borderId="47" xfId="2" applyNumberFormat="1" applyFont="1" applyBorder="1" applyAlignment="1" applyProtection="1">
      <alignment horizontal="right" vertical="center" wrapText="1"/>
      <protection locked="0"/>
    </xf>
    <xf numFmtId="3" fontId="8" fillId="0" borderId="18" xfId="2" applyNumberFormat="1" applyFont="1" applyBorder="1" applyAlignment="1" applyProtection="1">
      <alignment horizontal="right" vertical="center" wrapText="1"/>
      <protection locked="0"/>
    </xf>
    <xf numFmtId="3" fontId="8" fillId="0" borderId="20" xfId="2" applyNumberFormat="1" applyFont="1" applyBorder="1" applyAlignment="1">
      <alignment horizontal="right" vertical="center" wrapText="1"/>
    </xf>
    <xf numFmtId="4" fontId="8" fillId="0" borderId="47" xfId="2" applyNumberFormat="1" applyFont="1" applyBorder="1" applyAlignment="1">
      <alignment horizontal="right" vertical="center" wrapText="1"/>
    </xf>
    <xf numFmtId="4" fontId="8" fillId="0" borderId="38" xfId="2" applyNumberFormat="1" applyFont="1" applyBorder="1" applyAlignment="1">
      <alignment horizontal="right" vertical="center" wrapText="1"/>
    </xf>
    <xf numFmtId="0" fontId="6" fillId="2" borderId="12" xfId="2" applyFont="1" applyFill="1" applyBorder="1" applyAlignment="1" applyProtection="1">
      <alignment horizontal="center" vertical="center" wrapText="1"/>
      <protection locked="0"/>
    </xf>
    <xf numFmtId="0" fontId="6" fillId="2" borderId="13" xfId="2" applyFont="1" applyFill="1" applyBorder="1" applyAlignment="1" applyProtection="1">
      <alignment horizontal="left" vertical="center" wrapText="1"/>
      <protection locked="0"/>
    </xf>
    <xf numFmtId="4" fontId="6" fillId="2" borderId="48" xfId="2" applyNumberFormat="1" applyFont="1" applyFill="1" applyBorder="1" applyAlignment="1">
      <alignment horizontal="right" vertical="center" wrapText="1"/>
    </xf>
    <xf numFmtId="3" fontId="6" fillId="2" borderId="15" xfId="2" applyNumberFormat="1" applyFont="1" applyFill="1" applyBorder="1" applyAlignment="1" applyProtection="1">
      <alignment horizontal="right" vertical="center" wrapText="1"/>
      <protection locked="0"/>
    </xf>
    <xf numFmtId="4" fontId="6" fillId="2" borderId="16" xfId="2" applyNumberFormat="1" applyFont="1" applyFill="1" applyBorder="1" applyAlignment="1" applyProtection="1">
      <alignment horizontal="right" vertical="center" wrapText="1"/>
      <protection locked="0"/>
    </xf>
    <xf numFmtId="10" fontId="6" fillId="2" borderId="17" xfId="2" applyNumberFormat="1" applyFont="1" applyFill="1" applyBorder="1" applyAlignment="1" applyProtection="1">
      <alignment horizontal="right" vertical="center" wrapText="1"/>
      <protection locked="0"/>
    </xf>
    <xf numFmtId="3" fontId="6" fillId="2" borderId="21" xfId="2" applyNumberFormat="1" applyFont="1" applyFill="1" applyBorder="1" applyAlignment="1" applyProtection="1">
      <alignment horizontal="right" vertical="center" wrapText="1"/>
      <protection locked="0"/>
    </xf>
    <xf numFmtId="10" fontId="6" fillId="2" borderId="19" xfId="2" applyNumberFormat="1" applyFont="1" applyFill="1" applyBorder="1" applyAlignment="1" applyProtection="1">
      <alignment horizontal="right" vertical="center" wrapText="1"/>
      <protection locked="0"/>
    </xf>
    <xf numFmtId="3" fontId="6" fillId="2" borderId="15" xfId="2" applyNumberFormat="1" applyFont="1" applyFill="1" applyBorder="1" applyAlignment="1">
      <alignment horizontal="right" vertical="center" wrapText="1"/>
    </xf>
    <xf numFmtId="4" fontId="6" fillId="2" borderId="16" xfId="2" applyNumberFormat="1" applyFont="1" applyFill="1" applyBorder="1" applyAlignment="1">
      <alignment horizontal="right" vertical="center" wrapText="1"/>
    </xf>
    <xf numFmtId="10" fontId="6" fillId="2" borderId="17" xfId="2" applyNumberFormat="1" applyFont="1" applyFill="1" applyBorder="1" applyAlignment="1">
      <alignment horizontal="right" vertical="center" wrapText="1"/>
    </xf>
    <xf numFmtId="4" fontId="6" fillId="2" borderId="12" xfId="2" applyNumberFormat="1" applyFont="1" applyFill="1" applyBorder="1" applyAlignment="1">
      <alignment horizontal="right" vertical="center" wrapText="1"/>
    </xf>
    <xf numFmtId="0" fontId="8" fillId="0" borderId="33" xfId="2" applyFont="1" applyBorder="1" applyAlignment="1" applyProtection="1">
      <alignment horizontal="center" vertical="center"/>
      <protection locked="0"/>
    </xf>
    <xf numFmtId="3" fontId="8" fillId="0" borderId="35" xfId="2" applyNumberFormat="1" applyFont="1" applyBorder="1" applyAlignment="1" applyProtection="1">
      <alignment horizontal="right" vertical="center" wrapText="1"/>
      <protection locked="0"/>
    </xf>
    <xf numFmtId="4" fontId="8" fillId="0" borderId="38" xfId="2" applyNumberFormat="1" applyFont="1" applyBorder="1" applyAlignment="1" applyProtection="1">
      <alignment horizontal="right" vertical="center" wrapText="1"/>
      <protection locked="0"/>
    </xf>
    <xf numFmtId="3" fontId="8" fillId="0" borderId="37" xfId="2" applyNumberFormat="1" applyFont="1" applyBorder="1" applyAlignment="1" applyProtection="1">
      <alignment horizontal="right" vertical="center" wrapText="1"/>
      <protection locked="0"/>
    </xf>
    <xf numFmtId="3" fontId="8" fillId="0" borderId="35" xfId="2" applyNumberFormat="1" applyFont="1" applyBorder="1" applyAlignment="1">
      <alignment horizontal="right" vertical="center" wrapText="1"/>
    </xf>
    <xf numFmtId="0" fontId="6" fillId="0" borderId="12" xfId="2" applyFont="1" applyBorder="1" applyAlignment="1" applyProtection="1">
      <alignment horizontal="left" vertical="center" wrapText="1"/>
      <protection locked="0"/>
    </xf>
    <xf numFmtId="0" fontId="8" fillId="0" borderId="49" xfId="2" applyFont="1" applyBorder="1" applyAlignment="1" applyProtection="1">
      <alignment horizontal="left" vertical="center" wrapText="1"/>
      <protection locked="0"/>
    </xf>
    <xf numFmtId="3" fontId="8" fillId="0" borderId="46" xfId="2" applyNumberFormat="1" applyFont="1" applyBorder="1" applyAlignment="1">
      <alignment horizontal="right" vertical="center" wrapText="1"/>
    </xf>
    <xf numFmtId="4" fontId="8" fillId="5" borderId="45" xfId="2" applyNumberFormat="1" applyFont="1" applyFill="1" applyBorder="1" applyAlignment="1">
      <alignment horizontal="right" vertical="center" wrapText="1"/>
    </xf>
    <xf numFmtId="0" fontId="8" fillId="6" borderId="13" xfId="2" applyFont="1" applyFill="1" applyBorder="1" applyAlignment="1" applyProtection="1">
      <alignment horizontal="left" vertical="center" wrapText="1"/>
      <protection locked="0"/>
    </xf>
    <xf numFmtId="3" fontId="8" fillId="4" borderId="15" xfId="2" applyNumberFormat="1" applyFont="1" applyFill="1" applyBorder="1" applyAlignment="1">
      <alignment horizontal="right" vertical="center" wrapText="1"/>
    </xf>
    <xf numFmtId="3" fontId="8" fillId="4" borderId="21" xfId="2" applyNumberFormat="1" applyFont="1" applyFill="1" applyBorder="1" applyAlignment="1">
      <alignment horizontal="right" vertical="center" wrapText="1"/>
    </xf>
    <xf numFmtId="4" fontId="8" fillId="5" borderId="16" xfId="2" applyNumberFormat="1" applyFont="1" applyFill="1" applyBorder="1" applyAlignment="1">
      <alignment horizontal="right" vertical="center" wrapText="1"/>
    </xf>
    <xf numFmtId="3" fontId="8" fillId="0" borderId="15" xfId="2" applyNumberFormat="1" applyFont="1" applyBorder="1" applyAlignment="1">
      <alignment horizontal="right" vertical="center" wrapText="1"/>
    </xf>
    <xf numFmtId="4" fontId="8" fillId="0" borderId="16" xfId="2" applyNumberFormat="1" applyFont="1" applyBorder="1" applyAlignment="1">
      <alignment horizontal="right" vertical="center" wrapText="1"/>
    </xf>
    <xf numFmtId="0" fontId="6" fillId="0" borderId="51" xfId="2" applyFont="1" applyBorder="1" applyAlignment="1" applyProtection="1">
      <alignment horizontal="left" vertical="center" wrapText="1"/>
      <protection locked="0"/>
    </xf>
    <xf numFmtId="3" fontId="8" fillId="0" borderId="18" xfId="2" applyNumberFormat="1" applyFont="1" applyBorder="1" applyAlignment="1">
      <alignment horizontal="right" vertical="center" wrapText="1"/>
    </xf>
    <xf numFmtId="4" fontId="8" fillId="6" borderId="47" xfId="2" applyNumberFormat="1" applyFont="1" applyFill="1" applyBorder="1" applyAlignment="1">
      <alignment horizontal="right" vertical="center" wrapText="1"/>
    </xf>
    <xf numFmtId="0" fontId="6" fillId="0" borderId="13" xfId="2" applyFont="1" applyBorder="1" applyAlignment="1" applyProtection="1">
      <alignment horizontal="left" vertical="center" wrapText="1"/>
      <protection locked="0"/>
    </xf>
    <xf numFmtId="4" fontId="8" fillId="0" borderId="53" xfId="2" applyNumberFormat="1" applyFont="1" applyBorder="1" applyAlignment="1">
      <alignment horizontal="right" vertical="center" wrapText="1"/>
    </xf>
    <xf numFmtId="10" fontId="8" fillId="0" borderId="17" xfId="2" applyNumberFormat="1" applyFont="1" applyBorder="1" applyAlignment="1" applyProtection="1">
      <alignment horizontal="right" vertical="center" wrapText="1"/>
      <protection locked="0"/>
    </xf>
    <xf numFmtId="10" fontId="8" fillId="0" borderId="17" xfId="2" applyNumberFormat="1" applyFont="1" applyBorder="1" applyAlignment="1">
      <alignment horizontal="right" vertical="center" wrapText="1"/>
    </xf>
    <xf numFmtId="4" fontId="8" fillId="0" borderId="33" xfId="2" applyNumberFormat="1" applyFont="1" applyBorder="1" applyAlignment="1">
      <alignment horizontal="right" vertical="center" wrapText="1"/>
    </xf>
    <xf numFmtId="3" fontId="1" fillId="0" borderId="0" xfId="2" applyNumberFormat="1" applyProtection="1">
      <protection locked="0"/>
    </xf>
    <xf numFmtId="0" fontId="9" fillId="0" borderId="13" xfId="2" applyFont="1" applyBorder="1" applyAlignment="1" applyProtection="1">
      <alignment horizontal="left" vertical="center" wrapText="1"/>
      <protection locked="0"/>
    </xf>
    <xf numFmtId="4" fontId="8" fillId="6" borderId="12" xfId="2" applyNumberFormat="1" applyFont="1" applyFill="1" applyBorder="1" applyAlignment="1">
      <alignment horizontal="right" vertical="center" wrapText="1"/>
    </xf>
    <xf numFmtId="3" fontId="8" fillId="0" borderId="15" xfId="2" applyNumberFormat="1" applyFont="1" applyBorder="1" applyAlignment="1" applyProtection="1">
      <alignment horizontal="right" vertical="center" wrapText="1"/>
      <protection locked="0"/>
    </xf>
    <xf numFmtId="4" fontId="8" fillId="0" borderId="16" xfId="2" applyNumberFormat="1" applyFont="1" applyBorder="1" applyAlignment="1" applyProtection="1">
      <alignment horizontal="right" vertical="center" wrapText="1"/>
      <protection locked="0"/>
    </xf>
    <xf numFmtId="3" fontId="8" fillId="0" borderId="21" xfId="2" applyNumberFormat="1" applyFont="1" applyBorder="1" applyAlignment="1" applyProtection="1">
      <alignment horizontal="right" vertical="center" wrapText="1"/>
      <protection locked="0"/>
    </xf>
    <xf numFmtId="164" fontId="8" fillId="6" borderId="13" xfId="1" applyNumberFormat="1" applyFont="1" applyFill="1" applyBorder="1" applyAlignment="1" applyProtection="1">
      <alignment horizontal="right" vertical="center" wrapText="1"/>
    </xf>
    <xf numFmtId="4" fontId="8" fillId="6" borderId="53" xfId="2" applyNumberFormat="1" applyFont="1" applyFill="1" applyBorder="1" applyAlignment="1">
      <alignment horizontal="right" vertical="center" wrapText="1"/>
    </xf>
    <xf numFmtId="10" fontId="8" fillId="0" borderId="19" xfId="2" applyNumberFormat="1" applyFont="1" applyBorder="1" applyAlignment="1" applyProtection="1">
      <alignment horizontal="right" vertical="center" wrapText="1"/>
      <protection locked="0"/>
    </xf>
    <xf numFmtId="4" fontId="8" fillId="6" borderId="0" xfId="2" applyNumberFormat="1" applyFont="1" applyFill="1" applyAlignment="1">
      <alignment horizontal="right" vertical="center" wrapText="1"/>
    </xf>
    <xf numFmtId="10" fontId="8" fillId="0" borderId="40" xfId="2" applyNumberFormat="1" applyFont="1" applyBorder="1" applyAlignment="1" applyProtection="1">
      <alignment horizontal="right" vertical="center" wrapText="1"/>
      <protection locked="0"/>
    </xf>
    <xf numFmtId="10" fontId="8" fillId="0" borderId="39" xfId="2" applyNumberFormat="1" applyFont="1" applyBorder="1" applyAlignment="1" applyProtection="1">
      <alignment horizontal="right" vertical="center" wrapText="1"/>
      <protection locked="0"/>
    </xf>
    <xf numFmtId="10" fontId="8" fillId="6" borderId="13" xfId="1" applyNumberFormat="1" applyFont="1" applyFill="1" applyBorder="1" applyAlignment="1" applyProtection="1">
      <alignment horizontal="right" vertical="center" wrapText="1"/>
    </xf>
    <xf numFmtId="4" fontId="8" fillId="6" borderId="14" xfId="2" applyNumberFormat="1" applyFont="1" applyFill="1" applyBorder="1" applyAlignment="1">
      <alignment horizontal="right" vertical="center" wrapText="1"/>
    </xf>
    <xf numFmtId="3" fontId="8" fillId="6" borderId="15" xfId="2" applyNumberFormat="1" applyFont="1" applyFill="1" applyBorder="1" applyAlignment="1" applyProtection="1">
      <alignment horizontal="right" vertical="center" wrapText="1"/>
      <protection locked="0"/>
    </xf>
    <xf numFmtId="4" fontId="8" fillId="6" borderId="16" xfId="2" applyNumberFormat="1" applyFont="1" applyFill="1" applyBorder="1" applyAlignment="1" applyProtection="1">
      <alignment horizontal="right" vertical="center" wrapText="1"/>
      <protection locked="0"/>
    </xf>
    <xf numFmtId="10" fontId="8" fillId="6" borderId="17" xfId="2" applyNumberFormat="1" applyFont="1" applyFill="1" applyBorder="1" applyAlignment="1" applyProtection="1">
      <alignment horizontal="right" vertical="center" wrapText="1"/>
      <protection locked="0"/>
    </xf>
    <xf numFmtId="3" fontId="8" fillId="6" borderId="21" xfId="2" applyNumberFormat="1" applyFont="1" applyFill="1" applyBorder="1" applyAlignment="1" applyProtection="1">
      <alignment horizontal="right" vertical="center" wrapText="1"/>
      <protection locked="0"/>
    </xf>
    <xf numFmtId="10" fontId="8" fillId="6" borderId="54" xfId="2" applyNumberFormat="1" applyFont="1" applyFill="1" applyBorder="1" applyAlignment="1" applyProtection="1">
      <alignment horizontal="right" vertical="center" wrapText="1"/>
      <protection locked="0"/>
    </xf>
    <xf numFmtId="3" fontId="8" fillId="6" borderId="20" xfId="2" applyNumberFormat="1" applyFont="1" applyFill="1" applyBorder="1" applyAlignment="1">
      <alignment horizontal="right" vertical="center" wrapText="1"/>
    </xf>
    <xf numFmtId="10" fontId="8" fillId="6" borderId="50" xfId="2" applyNumberFormat="1" applyFont="1" applyFill="1" applyBorder="1" applyAlignment="1">
      <alignment horizontal="right" vertical="center" wrapText="1"/>
    </xf>
    <xf numFmtId="4" fontId="8" fillId="6" borderId="22" xfId="2" applyNumberFormat="1" applyFont="1" applyFill="1" applyBorder="1" applyAlignment="1">
      <alignment horizontal="right" vertical="center" wrapText="1"/>
    </xf>
    <xf numFmtId="10" fontId="8" fillId="6" borderId="50" xfId="2" applyNumberFormat="1" applyFont="1" applyFill="1" applyBorder="1" applyAlignment="1" applyProtection="1">
      <alignment horizontal="right" vertical="center" wrapText="1"/>
      <protection locked="0"/>
    </xf>
    <xf numFmtId="4" fontId="8" fillId="0" borderId="14" xfId="2" applyNumberFormat="1" applyFont="1" applyBorder="1" applyAlignment="1">
      <alignment horizontal="right" vertical="center" wrapText="1"/>
    </xf>
    <xf numFmtId="10" fontId="8" fillId="0" borderId="50" xfId="2" applyNumberFormat="1" applyFont="1" applyBorder="1" applyAlignment="1" applyProtection="1">
      <alignment horizontal="right" vertical="center" wrapText="1"/>
      <protection locked="0"/>
    </xf>
    <xf numFmtId="10" fontId="8" fillId="0" borderId="54" xfId="2" applyNumberFormat="1" applyFont="1" applyBorder="1" applyAlignment="1" applyProtection="1">
      <alignment horizontal="right" vertical="center" wrapText="1"/>
      <protection locked="0"/>
    </xf>
    <xf numFmtId="10" fontId="8" fillId="0" borderId="50" xfId="2" applyNumberFormat="1" applyFont="1" applyBorder="1" applyAlignment="1">
      <alignment horizontal="right" vertical="center" wrapText="1"/>
    </xf>
    <xf numFmtId="4" fontId="8" fillId="0" borderId="22" xfId="2" applyNumberFormat="1" applyFont="1" applyBorder="1" applyAlignment="1">
      <alignment horizontal="right" vertical="center" wrapText="1"/>
    </xf>
    <xf numFmtId="3" fontId="8" fillId="0" borderId="55" xfId="2" applyNumberFormat="1" applyFont="1" applyBorder="1" applyAlignment="1">
      <alignment horizontal="right" vertical="center" wrapText="1"/>
    </xf>
    <xf numFmtId="4" fontId="8" fillId="0" borderId="18" xfId="2" applyNumberFormat="1" applyFont="1" applyBorder="1" applyAlignment="1">
      <alignment horizontal="right" vertical="center" wrapText="1"/>
    </xf>
    <xf numFmtId="0" fontId="8" fillId="0" borderId="51" xfId="2" applyFont="1" applyBorder="1" applyAlignment="1" applyProtection="1">
      <alignment horizontal="left" vertical="center" wrapText="1"/>
      <protection locked="0"/>
    </xf>
    <xf numFmtId="0" fontId="6" fillId="0" borderId="33" xfId="2" applyFont="1" applyBorder="1" applyAlignment="1" applyProtection="1">
      <alignment horizontal="left" vertical="center" wrapText="1"/>
      <protection locked="0"/>
    </xf>
    <xf numFmtId="4" fontId="8" fillId="0" borderId="0" xfId="2" applyNumberFormat="1" applyFont="1" applyAlignment="1">
      <alignment horizontal="right" vertical="center" wrapText="1"/>
    </xf>
    <xf numFmtId="10" fontId="8" fillId="0" borderId="40" xfId="2" applyNumberFormat="1" applyFont="1" applyBorder="1" applyAlignment="1">
      <alignment horizontal="right" vertical="center" wrapText="1"/>
    </xf>
    <xf numFmtId="4" fontId="8" fillId="3" borderId="47" xfId="2" applyNumberFormat="1" applyFont="1" applyFill="1" applyBorder="1" applyAlignment="1" applyProtection="1">
      <alignment horizontal="right" vertical="center" wrapText="1"/>
      <protection locked="0"/>
    </xf>
    <xf numFmtId="10" fontId="8" fillId="3" borderId="50" xfId="2" applyNumberFormat="1" applyFont="1" applyFill="1" applyBorder="1" applyAlignment="1" applyProtection="1">
      <alignment horizontal="right" vertical="center" wrapText="1"/>
      <protection locked="0"/>
    </xf>
    <xf numFmtId="0" fontId="8" fillId="0" borderId="12" xfId="2" applyFont="1" applyBorder="1" applyAlignment="1" applyProtection="1">
      <alignment horizontal="center" vertical="center"/>
      <protection locked="0"/>
    </xf>
    <xf numFmtId="0" fontId="6" fillId="6" borderId="22" xfId="2" applyFont="1" applyFill="1" applyBorder="1" applyAlignment="1" applyProtection="1">
      <alignment horizontal="center" vertical="center" wrapText="1"/>
      <protection locked="0"/>
    </xf>
    <xf numFmtId="0" fontId="6" fillId="6" borderId="13" xfId="2" applyFont="1" applyFill="1" applyBorder="1" applyAlignment="1" applyProtection="1">
      <alignment horizontal="left" vertical="center" wrapText="1"/>
      <protection locked="0"/>
    </xf>
    <xf numFmtId="3" fontId="6" fillId="6" borderId="44" xfId="2" applyNumberFormat="1" applyFont="1" applyFill="1" applyBorder="1" applyAlignment="1" applyProtection="1">
      <alignment horizontal="right" vertical="center" wrapText="1"/>
      <protection locked="0"/>
    </xf>
    <xf numFmtId="4" fontId="6" fillId="6" borderId="45" xfId="2" applyNumberFormat="1" applyFont="1" applyFill="1" applyBorder="1" applyAlignment="1" applyProtection="1">
      <alignment horizontal="right" vertical="center" wrapText="1"/>
      <protection locked="0"/>
    </xf>
    <xf numFmtId="10" fontId="6" fillId="4" borderId="40" xfId="2" applyNumberFormat="1" applyFont="1" applyFill="1" applyBorder="1" applyAlignment="1" applyProtection="1">
      <alignment horizontal="right" vertical="center" wrapText="1"/>
      <protection locked="0"/>
    </xf>
    <xf numFmtId="3" fontId="6" fillId="6" borderId="46" xfId="2" applyNumberFormat="1" applyFont="1" applyFill="1" applyBorder="1" applyAlignment="1" applyProtection="1">
      <alignment horizontal="right" vertical="center" wrapText="1"/>
      <protection locked="0"/>
    </xf>
    <xf numFmtId="10" fontId="6" fillId="7" borderId="39" xfId="2" applyNumberFormat="1" applyFont="1" applyFill="1" applyBorder="1" applyAlignment="1" applyProtection="1">
      <alignment horizontal="right" vertical="center" wrapText="1"/>
      <protection locked="0"/>
    </xf>
    <xf numFmtId="3" fontId="6" fillId="6" borderId="15" xfId="2" applyNumberFormat="1" applyFont="1" applyFill="1" applyBorder="1" applyAlignment="1">
      <alignment horizontal="right" vertical="center" wrapText="1"/>
    </xf>
    <xf numFmtId="4" fontId="6" fillId="6" borderId="16" xfId="2" applyNumberFormat="1" applyFont="1" applyFill="1" applyBorder="1" applyAlignment="1">
      <alignment horizontal="right" vertical="center" wrapText="1"/>
    </xf>
    <xf numFmtId="10" fontId="6" fillId="7" borderId="40" xfId="2" applyNumberFormat="1" applyFont="1" applyFill="1" applyBorder="1" applyAlignment="1">
      <alignment horizontal="right" vertical="center" wrapText="1"/>
    </xf>
    <xf numFmtId="4" fontId="6" fillId="4" borderId="33" xfId="2" applyNumberFormat="1" applyFont="1" applyFill="1" applyBorder="1" applyAlignment="1">
      <alignment horizontal="right" vertical="center" wrapText="1"/>
    </xf>
    <xf numFmtId="0" fontId="8" fillId="6" borderId="12" xfId="2" applyFont="1" applyFill="1" applyBorder="1" applyAlignment="1">
      <alignment vertical="center" wrapText="1"/>
    </xf>
    <xf numFmtId="3" fontId="8" fillId="6" borderId="44" xfId="2" applyNumberFormat="1" applyFont="1" applyFill="1" applyBorder="1" applyAlignment="1" applyProtection="1">
      <alignment horizontal="right" vertical="center" wrapText="1"/>
      <protection locked="0"/>
    </xf>
    <xf numFmtId="4" fontId="8" fillId="6" borderId="45" xfId="2" applyNumberFormat="1" applyFont="1" applyFill="1" applyBorder="1" applyAlignment="1" applyProtection="1">
      <alignment horizontal="right" vertical="center" wrapText="1"/>
      <protection locked="0"/>
    </xf>
    <xf numFmtId="3" fontId="8" fillId="6" borderId="46" xfId="2" applyNumberFormat="1" applyFont="1" applyFill="1" applyBorder="1" applyAlignment="1" applyProtection="1">
      <alignment horizontal="right" vertical="center" wrapText="1"/>
      <protection locked="0"/>
    </xf>
    <xf numFmtId="4" fontId="8" fillId="5" borderId="45" xfId="2" applyNumberFormat="1" applyFont="1" applyFill="1" applyBorder="1" applyAlignment="1" applyProtection="1">
      <alignment horizontal="right" vertical="center" wrapText="1"/>
      <protection locked="0"/>
    </xf>
    <xf numFmtId="3" fontId="8" fillId="6" borderId="15" xfId="2" applyNumberFormat="1" applyFont="1" applyFill="1" applyBorder="1" applyAlignment="1">
      <alignment horizontal="right" vertical="center" wrapText="1"/>
    </xf>
    <xf numFmtId="4" fontId="8" fillId="6" borderId="16" xfId="2" applyNumberFormat="1" applyFont="1" applyFill="1" applyBorder="1" applyAlignment="1">
      <alignment horizontal="right" vertical="center" wrapText="1"/>
    </xf>
    <xf numFmtId="0" fontId="8" fillId="8" borderId="51" xfId="2" applyFont="1" applyFill="1" applyBorder="1" applyAlignment="1">
      <alignment horizontal="left" vertical="center" wrapText="1"/>
    </xf>
    <xf numFmtId="3" fontId="8" fillId="6" borderId="21" xfId="2" applyNumberFormat="1" applyFont="1" applyFill="1" applyBorder="1" applyAlignment="1" applyProtection="1">
      <alignment vertical="center" wrapText="1"/>
      <protection locked="0"/>
    </xf>
    <xf numFmtId="4" fontId="8" fillId="5" borderId="16" xfId="2" applyNumberFormat="1" applyFont="1" applyFill="1" applyBorder="1" applyAlignment="1" applyProtection="1">
      <alignment horizontal="right" vertical="center" wrapText="1"/>
      <protection locked="0"/>
    </xf>
    <xf numFmtId="3" fontId="8" fillId="3" borderId="44" xfId="2" applyNumberFormat="1" applyFont="1" applyFill="1" applyBorder="1" applyAlignment="1" applyProtection="1">
      <alignment vertical="center" wrapText="1"/>
      <protection locked="0"/>
    </xf>
    <xf numFmtId="4" fontId="8" fillId="3" borderId="45" xfId="2" applyNumberFormat="1" applyFont="1" applyFill="1" applyBorder="1" applyAlignment="1" applyProtection="1">
      <alignment vertical="center" wrapText="1"/>
      <protection locked="0"/>
    </xf>
    <xf numFmtId="3" fontId="8" fillId="3" borderId="18" xfId="2" applyNumberFormat="1" applyFont="1" applyFill="1" applyBorder="1" applyAlignment="1" applyProtection="1">
      <alignment vertical="center" wrapText="1"/>
      <protection locked="0"/>
    </xf>
    <xf numFmtId="0" fontId="6" fillId="6" borderId="43" xfId="2" applyFont="1" applyFill="1" applyBorder="1" applyAlignment="1" applyProtection="1">
      <alignment horizontal="center" vertical="center"/>
      <protection locked="0"/>
    </xf>
    <xf numFmtId="0" fontId="6" fillId="6" borderId="51" xfId="2" applyFont="1" applyFill="1" applyBorder="1" applyAlignment="1">
      <alignment horizontal="left" vertical="center" wrapText="1"/>
    </xf>
    <xf numFmtId="3" fontId="6" fillId="6" borderId="21" xfId="2" applyNumberFormat="1" applyFont="1" applyFill="1" applyBorder="1" applyAlignment="1" applyProtection="1">
      <alignment vertical="center" wrapText="1"/>
      <protection locked="0"/>
    </xf>
    <xf numFmtId="4" fontId="6" fillId="6" borderId="16" xfId="2" applyNumberFormat="1" applyFont="1" applyFill="1" applyBorder="1" applyAlignment="1" applyProtection="1">
      <alignment horizontal="right" vertical="center" wrapText="1"/>
      <protection locked="0"/>
    </xf>
    <xf numFmtId="0" fontId="10" fillId="0" borderId="0" xfId="2" applyFont="1" applyProtection="1">
      <protection locked="0"/>
    </xf>
    <xf numFmtId="0" fontId="8" fillId="6" borderId="33" xfId="2" applyFont="1" applyFill="1" applyBorder="1" applyAlignment="1" applyProtection="1">
      <alignment vertical="center" wrapText="1"/>
      <protection locked="0"/>
    </xf>
    <xf numFmtId="4" fontId="8" fillId="3" borderId="38" xfId="2" applyNumberFormat="1" applyFont="1" applyFill="1" applyBorder="1" applyAlignment="1" applyProtection="1">
      <alignment horizontal="right" vertical="center" wrapText="1"/>
      <protection locked="0"/>
    </xf>
    <xf numFmtId="3" fontId="8" fillId="0" borderId="57" xfId="2" applyNumberFormat="1" applyFont="1" applyBorder="1" applyAlignment="1">
      <alignment horizontal="right" vertical="center" wrapText="1"/>
    </xf>
    <xf numFmtId="0" fontId="8" fillId="8" borderId="51" xfId="2" applyFont="1" applyFill="1" applyBorder="1" applyAlignment="1" applyProtection="1">
      <alignment horizontal="left" vertical="center" wrapText="1"/>
      <protection locked="0"/>
    </xf>
    <xf numFmtId="3" fontId="8" fillId="3" borderId="20" xfId="2" applyNumberFormat="1" applyFont="1" applyFill="1" applyBorder="1" applyAlignment="1" applyProtection="1">
      <alignment horizontal="right" vertical="center" wrapText="1"/>
      <protection locked="0"/>
    </xf>
    <xf numFmtId="3" fontId="8" fillId="3" borderId="18" xfId="2" applyNumberFormat="1" applyFont="1" applyFill="1" applyBorder="1" applyAlignment="1" applyProtection="1">
      <alignment horizontal="right" vertical="center" wrapText="1"/>
      <protection locked="0"/>
    </xf>
    <xf numFmtId="4" fontId="8" fillId="5" borderId="38" xfId="2" applyNumberFormat="1" applyFont="1" applyFill="1" applyBorder="1" applyAlignment="1" applyProtection="1">
      <alignment horizontal="right" vertical="center" wrapText="1"/>
      <protection locked="0"/>
    </xf>
    <xf numFmtId="0" fontId="6" fillId="2" borderId="51" xfId="2" applyFont="1" applyFill="1" applyBorder="1" applyAlignment="1" applyProtection="1">
      <alignment horizontal="left" vertical="center" wrapText="1"/>
      <protection locked="0"/>
    </xf>
    <xf numFmtId="165" fontId="6" fillId="2" borderId="16" xfId="2" applyNumberFormat="1" applyFont="1" applyFill="1" applyBorder="1" applyAlignment="1">
      <alignment horizontal="right" vertical="center" wrapText="1"/>
    </xf>
    <xf numFmtId="10" fontId="6" fillId="2" borderId="13" xfId="2" applyNumberFormat="1" applyFont="1" applyFill="1" applyBorder="1" applyAlignment="1">
      <alignment horizontal="right" vertical="center" wrapText="1"/>
    </xf>
    <xf numFmtId="3" fontId="8" fillId="6" borderId="35" xfId="2" applyNumberFormat="1" applyFont="1" applyFill="1" applyBorder="1" applyAlignment="1" applyProtection="1">
      <alignment horizontal="right" vertical="center" wrapText="1"/>
      <protection locked="0"/>
    </xf>
    <xf numFmtId="4" fontId="8" fillId="3" borderId="38" xfId="2" applyNumberFormat="1" applyFont="1" applyFill="1" applyBorder="1" applyAlignment="1" applyProtection="1">
      <alignment horizontal="center" vertical="center" wrapText="1"/>
      <protection locked="0"/>
    </xf>
    <xf numFmtId="10" fontId="8" fillId="3" borderId="34" xfId="2" applyNumberFormat="1" applyFont="1" applyFill="1" applyBorder="1" applyAlignment="1" applyProtection="1">
      <alignment horizontal="right" vertical="center" wrapText="1"/>
      <protection locked="0"/>
    </xf>
    <xf numFmtId="3" fontId="8" fillId="6" borderId="37" xfId="2" applyNumberFormat="1" applyFont="1" applyFill="1" applyBorder="1" applyAlignment="1" applyProtection="1">
      <alignment horizontal="right" vertical="center" wrapText="1"/>
      <protection locked="0"/>
    </xf>
    <xf numFmtId="4" fontId="8" fillId="6" borderId="38" xfId="2" applyNumberFormat="1" applyFont="1" applyFill="1" applyBorder="1" applyAlignment="1" applyProtection="1">
      <alignment horizontal="right" vertical="center" wrapText="1"/>
      <protection locked="0"/>
    </xf>
    <xf numFmtId="10" fontId="8" fillId="3" borderId="0" xfId="2" applyNumberFormat="1" applyFont="1" applyFill="1" applyAlignment="1" applyProtection="1">
      <alignment horizontal="right" vertical="center" wrapText="1"/>
      <protection locked="0"/>
    </xf>
    <xf numFmtId="3" fontId="8" fillId="6" borderId="44" xfId="2" applyNumberFormat="1" applyFont="1" applyFill="1" applyBorder="1" applyAlignment="1">
      <alignment horizontal="right" vertical="center" wrapText="1"/>
    </xf>
    <xf numFmtId="4" fontId="8" fillId="6" borderId="45" xfId="2" applyNumberFormat="1" applyFont="1" applyFill="1" applyBorder="1" applyAlignment="1">
      <alignment horizontal="right" vertical="center" wrapText="1"/>
    </xf>
    <xf numFmtId="10" fontId="8" fillId="3" borderId="34" xfId="2" applyNumberFormat="1" applyFont="1" applyFill="1" applyBorder="1" applyAlignment="1">
      <alignment horizontal="right" vertical="center" wrapText="1"/>
    </xf>
    <xf numFmtId="3" fontId="8" fillId="6" borderId="53" xfId="2" applyNumberFormat="1" applyFont="1" applyFill="1" applyBorder="1" applyAlignment="1" applyProtection="1">
      <alignment horizontal="right" vertical="center" wrapText="1"/>
      <protection locked="0"/>
    </xf>
    <xf numFmtId="3" fontId="8" fillId="6" borderId="48" xfId="2" applyNumberFormat="1" applyFont="1" applyFill="1" applyBorder="1" applyAlignment="1" applyProtection="1">
      <alignment horizontal="right" vertical="center" wrapText="1"/>
      <protection locked="0"/>
    </xf>
    <xf numFmtId="165" fontId="8" fillId="5" borderId="16" xfId="2" applyNumberFormat="1" applyFont="1" applyFill="1" applyBorder="1" applyAlignment="1" applyProtection="1">
      <alignment horizontal="right" vertical="center" wrapText="1"/>
      <protection locked="0"/>
    </xf>
    <xf numFmtId="0" fontId="8" fillId="8" borderId="12" xfId="2" applyFont="1" applyFill="1" applyBorder="1" applyAlignment="1">
      <alignment horizontal="left" vertical="center" wrapText="1"/>
    </xf>
    <xf numFmtId="0" fontId="8" fillId="8" borderId="34" xfId="2" applyFont="1" applyFill="1" applyBorder="1" applyAlignment="1">
      <alignment horizontal="left" vertical="center" wrapText="1"/>
    </xf>
    <xf numFmtId="3" fontId="8" fillId="4" borderId="35" xfId="2" applyNumberFormat="1" applyFont="1" applyFill="1" applyBorder="1" applyAlignment="1" applyProtection="1">
      <alignment horizontal="right" vertical="center" wrapText="1"/>
      <protection locked="0"/>
    </xf>
    <xf numFmtId="3" fontId="8" fillId="4" borderId="37" xfId="2" applyNumberFormat="1" applyFont="1" applyFill="1" applyBorder="1" applyAlignment="1" applyProtection="1">
      <alignment horizontal="right" vertical="center" wrapText="1"/>
      <protection locked="0"/>
    </xf>
    <xf numFmtId="4" fontId="8" fillId="4" borderId="38" xfId="2" applyNumberFormat="1" applyFont="1" applyFill="1" applyBorder="1" applyAlignment="1" applyProtection="1">
      <alignment horizontal="right" vertical="center" wrapText="1"/>
      <protection locked="0"/>
    </xf>
    <xf numFmtId="0" fontId="8" fillId="6" borderId="22" xfId="2" applyFont="1" applyFill="1" applyBorder="1" applyAlignment="1" applyProtection="1">
      <alignment vertical="center" wrapText="1"/>
      <protection locked="0"/>
    </xf>
    <xf numFmtId="165" fontId="8" fillId="6" borderId="47" xfId="2" applyNumberFormat="1" applyFont="1" applyFill="1" applyBorder="1" applyAlignment="1">
      <alignment horizontal="right" vertical="center" wrapText="1"/>
    </xf>
    <xf numFmtId="3" fontId="8" fillId="6" borderId="44" xfId="2" applyNumberFormat="1" applyFont="1" applyFill="1" applyBorder="1" applyAlignment="1" applyProtection="1">
      <alignment vertical="center" wrapText="1"/>
      <protection locked="0"/>
    </xf>
    <xf numFmtId="3" fontId="8" fillId="6" borderId="46" xfId="2" applyNumberFormat="1" applyFont="1" applyFill="1" applyBorder="1" applyAlignment="1" applyProtection="1">
      <alignment vertical="center" wrapText="1"/>
      <protection locked="0"/>
    </xf>
    <xf numFmtId="4" fontId="8" fillId="6" borderId="45" xfId="2" applyNumberFormat="1" applyFont="1" applyFill="1" applyBorder="1" applyAlignment="1" applyProtection="1">
      <alignment vertical="center" wrapText="1"/>
      <protection locked="0"/>
    </xf>
    <xf numFmtId="3" fontId="8" fillId="6" borderId="44" xfId="2" applyNumberFormat="1" applyFont="1" applyFill="1" applyBorder="1" applyAlignment="1">
      <alignment vertical="center" wrapText="1"/>
    </xf>
    <xf numFmtId="4" fontId="8" fillId="6" borderId="45" xfId="2" applyNumberFormat="1" applyFont="1" applyFill="1" applyBorder="1" applyAlignment="1">
      <alignment vertical="center" wrapText="1"/>
    </xf>
    <xf numFmtId="3" fontId="8" fillId="6" borderId="15" xfId="2" applyNumberFormat="1" applyFont="1" applyFill="1" applyBorder="1" applyAlignment="1">
      <alignment vertical="center" wrapText="1"/>
    </xf>
    <xf numFmtId="4" fontId="8" fillId="6" borderId="16" xfId="2" applyNumberFormat="1" applyFont="1" applyFill="1" applyBorder="1" applyAlignment="1">
      <alignment vertical="center" wrapText="1"/>
    </xf>
    <xf numFmtId="3" fontId="8" fillId="6" borderId="20" xfId="2" applyNumberFormat="1" applyFont="1" applyFill="1" applyBorder="1" applyAlignment="1" applyProtection="1">
      <alignment horizontal="right" vertical="center" wrapText="1"/>
      <protection locked="0"/>
    </xf>
    <xf numFmtId="3" fontId="8" fillId="6" borderId="18" xfId="2" applyNumberFormat="1" applyFont="1" applyFill="1" applyBorder="1" applyAlignment="1" applyProtection="1">
      <alignment horizontal="right" vertical="center" wrapText="1"/>
      <protection locked="0"/>
    </xf>
    <xf numFmtId="4" fontId="8" fillId="6" borderId="47" xfId="2" applyNumberFormat="1" applyFont="1" applyFill="1" applyBorder="1" applyAlignment="1" applyProtection="1">
      <alignment horizontal="right" vertical="center" wrapText="1"/>
      <protection locked="0"/>
    </xf>
    <xf numFmtId="0" fontId="6" fillId="2" borderId="53" xfId="2" applyFont="1" applyFill="1" applyBorder="1" applyAlignment="1">
      <alignment horizontal="center" vertical="center" wrapText="1"/>
    </xf>
    <xf numFmtId="0" fontId="6" fillId="2" borderId="12" xfId="2" applyFont="1" applyFill="1" applyBorder="1" applyAlignment="1">
      <alignment vertical="center" wrapText="1"/>
    </xf>
    <xf numFmtId="4" fontId="6" fillId="2" borderId="14" xfId="2" applyNumberFormat="1" applyFont="1" applyFill="1" applyBorder="1" applyAlignment="1">
      <alignment horizontal="right" vertical="center" wrapText="1"/>
    </xf>
    <xf numFmtId="3" fontId="6" fillId="2" borderId="20" xfId="2" applyNumberFormat="1" applyFont="1" applyFill="1" applyBorder="1" applyAlignment="1" applyProtection="1">
      <alignment horizontal="right" vertical="center" wrapText="1"/>
      <protection locked="0"/>
    </xf>
    <xf numFmtId="4" fontId="6" fillId="4" borderId="47" xfId="2" applyNumberFormat="1" applyFont="1" applyFill="1" applyBorder="1" applyAlignment="1" applyProtection="1">
      <alignment horizontal="right" vertical="center" wrapText="1"/>
      <protection locked="0"/>
    </xf>
    <xf numFmtId="10" fontId="6" fillId="4" borderId="50" xfId="2" applyNumberFormat="1" applyFont="1" applyFill="1" applyBorder="1" applyAlignment="1" applyProtection="1">
      <alignment horizontal="right" vertical="center" wrapText="1"/>
      <protection locked="0"/>
    </xf>
    <xf numFmtId="3" fontId="6" fillId="2" borderId="18" xfId="2" applyNumberFormat="1" applyFont="1" applyFill="1" applyBorder="1" applyAlignment="1" applyProtection="1">
      <alignment horizontal="right" vertical="center" wrapText="1"/>
      <protection locked="0"/>
    </xf>
    <xf numFmtId="4" fontId="6" fillId="2" borderId="47" xfId="2" applyNumberFormat="1" applyFont="1" applyFill="1" applyBorder="1" applyAlignment="1" applyProtection="1">
      <alignment horizontal="right" vertical="center" wrapText="1"/>
      <protection locked="0"/>
    </xf>
    <xf numFmtId="10" fontId="6" fillId="2" borderId="54" xfId="2" applyNumberFormat="1" applyFont="1" applyFill="1" applyBorder="1" applyAlignment="1" applyProtection="1">
      <alignment horizontal="right" vertical="center" wrapText="1"/>
      <protection locked="0"/>
    </xf>
    <xf numFmtId="3" fontId="6" fillId="2" borderId="20" xfId="2" applyNumberFormat="1" applyFont="1" applyFill="1" applyBorder="1" applyAlignment="1">
      <alignment horizontal="right" vertical="center" wrapText="1"/>
    </xf>
    <xf numFmtId="4" fontId="6" fillId="2" borderId="47" xfId="2" applyNumberFormat="1" applyFont="1" applyFill="1" applyBorder="1" applyAlignment="1">
      <alignment horizontal="right" vertical="center" wrapText="1"/>
    </xf>
    <xf numFmtId="10" fontId="6" fillId="2" borderId="50" xfId="2" applyNumberFormat="1" applyFont="1" applyFill="1" applyBorder="1" applyAlignment="1">
      <alignment horizontal="right" vertical="center" wrapText="1"/>
    </xf>
    <xf numFmtId="4" fontId="6" fillId="2" borderId="22" xfId="2" applyNumberFormat="1" applyFont="1" applyFill="1" applyBorder="1" applyAlignment="1">
      <alignment horizontal="right" vertical="center" wrapText="1"/>
    </xf>
    <xf numFmtId="0" fontId="6" fillId="2" borderId="22" xfId="2" applyFont="1" applyFill="1" applyBorder="1" applyAlignment="1" applyProtection="1">
      <alignment horizontal="center" vertical="center" wrapText="1"/>
      <protection locked="0"/>
    </xf>
    <xf numFmtId="10" fontId="6" fillId="2" borderId="50" xfId="2" applyNumberFormat="1" applyFont="1" applyFill="1" applyBorder="1" applyAlignment="1" applyProtection="1">
      <alignment horizontal="right" vertical="center" wrapText="1"/>
      <protection locked="0"/>
    </xf>
    <xf numFmtId="3" fontId="6" fillId="2" borderId="55" xfId="2" applyNumberFormat="1" applyFont="1" applyFill="1" applyBorder="1" applyAlignment="1" applyProtection="1">
      <alignment horizontal="right" vertical="center" wrapText="1"/>
      <protection locked="0"/>
    </xf>
    <xf numFmtId="3" fontId="6" fillId="2" borderId="53" xfId="2" applyNumberFormat="1" applyFont="1" applyFill="1" applyBorder="1" applyAlignment="1" applyProtection="1">
      <alignment horizontal="right" vertical="center" wrapText="1"/>
      <protection locked="0"/>
    </xf>
    <xf numFmtId="0" fontId="6" fillId="0" borderId="49" xfId="2" applyFont="1" applyBorder="1" applyAlignment="1" applyProtection="1">
      <alignment horizontal="left" vertical="center" wrapText="1"/>
      <protection locked="0"/>
    </xf>
    <xf numFmtId="3" fontId="8" fillId="0" borderId="57" xfId="2" applyNumberFormat="1" applyFont="1" applyBorder="1" applyAlignment="1" applyProtection="1">
      <alignment horizontal="right" vertical="center" wrapText="1"/>
      <protection locked="0"/>
    </xf>
    <xf numFmtId="3" fontId="8" fillId="0" borderId="58" xfId="2" applyNumberFormat="1" applyFont="1" applyBorder="1" applyAlignment="1" applyProtection="1">
      <alignment horizontal="right" vertical="center" wrapText="1"/>
      <protection locked="0"/>
    </xf>
    <xf numFmtId="4" fontId="8" fillId="0" borderId="46" xfId="2" applyNumberFormat="1" applyFont="1" applyBorder="1" applyAlignment="1">
      <alignment horizontal="right" vertical="center" wrapText="1"/>
    </xf>
    <xf numFmtId="0" fontId="8" fillId="8" borderId="15" xfId="2" applyFont="1" applyFill="1" applyBorder="1" applyAlignment="1" applyProtection="1">
      <alignment horizontal="left" vertical="center" wrapText="1"/>
      <protection locked="0"/>
    </xf>
    <xf numFmtId="0" fontId="8" fillId="8" borderId="16" xfId="2" applyFont="1" applyFill="1" applyBorder="1" applyAlignment="1" applyProtection="1">
      <alignment horizontal="left" vertical="center" wrapText="1"/>
      <protection locked="0"/>
    </xf>
    <xf numFmtId="4" fontId="6" fillId="4" borderId="19" xfId="2" applyNumberFormat="1" applyFont="1" applyFill="1" applyBorder="1" applyAlignment="1" applyProtection="1">
      <alignment horizontal="right" vertical="center" wrapText="1"/>
      <protection locked="0"/>
    </xf>
    <xf numFmtId="10" fontId="6" fillId="4" borderId="17" xfId="2" applyNumberFormat="1" applyFont="1" applyFill="1" applyBorder="1" applyAlignment="1" applyProtection="1">
      <alignment horizontal="right" vertical="center" wrapText="1"/>
      <protection locked="0"/>
    </xf>
    <xf numFmtId="4" fontId="6" fillId="2" borderId="53" xfId="2" applyNumberFormat="1" applyFont="1" applyFill="1" applyBorder="1" applyAlignment="1" applyProtection="1">
      <alignment horizontal="right" vertical="center" wrapText="1"/>
      <protection locked="0"/>
    </xf>
    <xf numFmtId="4" fontId="6" fillId="2" borderId="21" xfId="2" applyNumberFormat="1" applyFont="1" applyFill="1" applyBorder="1" applyAlignment="1" applyProtection="1">
      <alignment horizontal="right" vertical="center" wrapText="1"/>
      <protection locked="0"/>
    </xf>
    <xf numFmtId="0" fontId="8" fillId="8" borderId="49" xfId="2" applyFont="1" applyFill="1" applyBorder="1" applyAlignment="1" applyProtection="1">
      <alignment horizontal="left" vertical="center" wrapText="1"/>
      <protection locked="0"/>
    </xf>
    <xf numFmtId="3" fontId="8" fillId="3" borderId="37" xfId="2" applyNumberFormat="1" applyFont="1" applyFill="1" applyBorder="1" applyAlignment="1" applyProtection="1">
      <alignment horizontal="right" vertical="center" wrapText="1"/>
      <protection locked="0"/>
    </xf>
    <xf numFmtId="3" fontId="8" fillId="6" borderId="56" xfId="2" applyNumberFormat="1" applyFont="1" applyFill="1" applyBorder="1" applyAlignment="1">
      <alignment horizontal="right" vertical="center" wrapText="1"/>
    </xf>
    <xf numFmtId="4" fontId="8" fillId="6" borderId="39" xfId="2" applyNumberFormat="1" applyFont="1" applyFill="1" applyBorder="1" applyAlignment="1">
      <alignment horizontal="right" vertical="center" wrapText="1"/>
    </xf>
    <xf numFmtId="3" fontId="8" fillId="3" borderId="29" xfId="2" applyNumberFormat="1" applyFont="1" applyFill="1" applyBorder="1" applyAlignment="1" applyProtection="1">
      <alignment horizontal="right" vertical="center" wrapText="1"/>
      <protection locked="0"/>
    </xf>
    <xf numFmtId="4" fontId="8" fillId="5" borderId="59" xfId="2" applyNumberFormat="1" applyFont="1" applyFill="1" applyBorder="1" applyAlignment="1" applyProtection="1">
      <alignment horizontal="right" vertical="center" wrapText="1"/>
      <protection locked="0"/>
    </xf>
    <xf numFmtId="3" fontId="8" fillId="6" borderId="61" xfId="2" applyNumberFormat="1" applyFont="1" applyFill="1" applyBorder="1" applyAlignment="1">
      <alignment horizontal="right" vertical="center" wrapText="1"/>
    </xf>
    <xf numFmtId="4" fontId="8" fillId="6" borderId="30" xfId="2" applyNumberFormat="1" applyFont="1" applyFill="1" applyBorder="1" applyAlignment="1">
      <alignment horizontal="right" vertical="center" wrapText="1"/>
    </xf>
    <xf numFmtId="4" fontId="11" fillId="9" borderId="1" xfId="2" applyNumberFormat="1" applyFont="1" applyFill="1" applyBorder="1" applyAlignment="1">
      <alignment horizontal="right" vertical="center" wrapText="1"/>
    </xf>
    <xf numFmtId="3" fontId="11" fillId="9" borderId="1" xfId="2" applyNumberFormat="1" applyFont="1" applyFill="1" applyBorder="1" applyAlignment="1" applyProtection="1">
      <alignment horizontal="right" vertical="center" wrapText="1"/>
      <protection locked="0"/>
    </xf>
    <xf numFmtId="4" fontId="11" fillId="9" borderId="63" xfId="2" applyNumberFormat="1" applyFont="1" applyFill="1" applyBorder="1" applyAlignment="1" applyProtection="1">
      <alignment horizontal="right" vertical="center" wrapText="1"/>
      <protection locked="0"/>
    </xf>
    <xf numFmtId="10" fontId="11" fillId="9" borderId="3" xfId="2" applyNumberFormat="1" applyFont="1" applyFill="1" applyBorder="1" applyAlignment="1" applyProtection="1">
      <alignment horizontal="right" vertical="center" wrapText="1"/>
      <protection locked="0"/>
    </xf>
    <xf numFmtId="3" fontId="11" fillId="9" borderId="64" xfId="2" applyNumberFormat="1" applyFont="1" applyFill="1" applyBorder="1" applyAlignment="1" applyProtection="1">
      <alignment horizontal="right" vertical="center" wrapText="1"/>
      <protection locked="0"/>
    </xf>
    <xf numFmtId="4" fontId="11" fillId="9" borderId="65" xfId="2" applyNumberFormat="1" applyFont="1" applyFill="1" applyBorder="1" applyAlignment="1" applyProtection="1">
      <alignment horizontal="right" vertical="center" wrapText="1"/>
      <protection locked="0"/>
    </xf>
    <xf numFmtId="10" fontId="11" fillId="9" borderId="65" xfId="2" applyNumberFormat="1" applyFont="1" applyFill="1" applyBorder="1" applyAlignment="1" applyProtection="1">
      <alignment horizontal="right" vertical="center" wrapText="1"/>
      <protection locked="0"/>
    </xf>
    <xf numFmtId="3" fontId="11" fillId="9" borderId="1" xfId="2" applyNumberFormat="1" applyFont="1" applyFill="1" applyBorder="1" applyAlignment="1">
      <alignment horizontal="right" vertical="center" wrapText="1"/>
    </xf>
    <xf numFmtId="4" fontId="11" fillId="9" borderId="65" xfId="2" applyNumberFormat="1" applyFont="1" applyFill="1" applyBorder="1" applyAlignment="1">
      <alignment horizontal="right" vertical="center" wrapText="1"/>
    </xf>
    <xf numFmtId="10" fontId="11" fillId="9" borderId="66" xfId="2" applyNumberFormat="1" applyFont="1" applyFill="1" applyBorder="1" applyAlignment="1">
      <alignment horizontal="right" vertical="center" wrapText="1"/>
    </xf>
    <xf numFmtId="4" fontId="11" fillId="9" borderId="32" xfId="2" applyNumberFormat="1" applyFont="1" applyFill="1" applyBorder="1" applyAlignment="1">
      <alignment horizontal="right" vertical="center" wrapText="1"/>
    </xf>
    <xf numFmtId="4" fontId="11" fillId="9" borderId="4" xfId="2" applyNumberFormat="1" applyFont="1" applyFill="1" applyBorder="1" applyAlignment="1">
      <alignment horizontal="right" vertical="center" wrapText="1"/>
    </xf>
    <xf numFmtId="10" fontId="11" fillId="9" borderId="66" xfId="2" applyNumberFormat="1" applyFont="1" applyFill="1" applyBorder="1" applyAlignment="1" applyProtection="1">
      <alignment horizontal="right" vertical="center" wrapText="1"/>
      <protection locked="0"/>
    </xf>
    <xf numFmtId="3" fontId="11" fillId="4" borderId="1" xfId="2" applyNumberFormat="1" applyFont="1" applyFill="1" applyBorder="1" applyAlignment="1">
      <alignment horizontal="right" vertical="center" wrapText="1"/>
    </xf>
    <xf numFmtId="0" fontId="9" fillId="0" borderId="0" xfId="2" applyFont="1" applyProtection="1">
      <protection locked="0"/>
    </xf>
    <xf numFmtId="0" fontId="12" fillId="0" borderId="0" xfId="2" applyFont="1" applyProtection="1">
      <protection locked="0"/>
    </xf>
    <xf numFmtId="4" fontId="12" fillId="0" borderId="0" xfId="2" applyNumberFormat="1" applyFont="1" applyProtection="1">
      <protection locked="0"/>
    </xf>
    <xf numFmtId="0" fontId="11" fillId="9" borderId="1" xfId="2" applyFont="1" applyFill="1" applyBorder="1" applyAlignment="1">
      <alignment horizontal="left" vertical="center" wrapText="1"/>
    </xf>
    <xf numFmtId="0" fontId="11" fillId="9" borderId="3" xfId="2" applyFont="1" applyFill="1" applyBorder="1" applyAlignment="1">
      <alignment horizontal="left" vertical="center" wrapText="1"/>
    </xf>
    <xf numFmtId="0" fontId="11" fillId="9" borderId="4" xfId="2" applyFont="1" applyFill="1" applyBorder="1" applyAlignment="1">
      <alignment horizontal="center" vertical="center" wrapText="1"/>
    </xf>
    <xf numFmtId="3" fontId="11" fillId="4" borderId="67" xfId="2" applyNumberFormat="1" applyFont="1" applyFill="1" applyBorder="1" applyAlignment="1">
      <alignment horizontal="center" vertical="center" wrapText="1"/>
    </xf>
    <xf numFmtId="0" fontId="1" fillId="0" borderId="25" xfId="0" applyFont="1" applyBorder="1" applyAlignment="1">
      <alignment vertical="center" wrapText="1"/>
    </xf>
    <xf numFmtId="0" fontId="1" fillId="0" borderId="64" xfId="0" applyFont="1" applyBorder="1" applyAlignment="1">
      <alignment vertical="center" wrapText="1"/>
    </xf>
    <xf numFmtId="0" fontId="8" fillId="6" borderId="33" xfId="2" applyFont="1" applyFill="1" applyBorder="1" applyAlignment="1" applyProtection="1">
      <alignment horizontal="center" vertical="center"/>
      <protection locked="0"/>
    </xf>
    <xf numFmtId="0" fontId="8" fillId="6" borderId="32" xfId="2" applyFont="1" applyFill="1" applyBorder="1" applyAlignment="1" applyProtection="1">
      <alignment horizontal="center" vertical="center"/>
      <protection locked="0"/>
    </xf>
    <xf numFmtId="4" fontId="8" fillId="3" borderId="0" xfId="2" applyNumberFormat="1" applyFont="1" applyFill="1" applyAlignment="1">
      <alignment horizontal="right" vertical="center" wrapText="1"/>
    </xf>
    <xf numFmtId="4" fontId="8" fillId="3" borderId="25" xfId="2" applyNumberFormat="1" applyFont="1" applyFill="1" applyBorder="1" applyAlignment="1">
      <alignment horizontal="right" vertical="center" wrapText="1"/>
    </xf>
    <xf numFmtId="3" fontId="8" fillId="3" borderId="35" xfId="2" applyNumberFormat="1" applyFont="1" applyFill="1" applyBorder="1" applyAlignment="1" applyProtection="1">
      <alignment horizontal="right" vertical="center" wrapText="1"/>
      <protection locked="0"/>
    </xf>
    <xf numFmtId="10" fontId="8" fillId="3" borderId="39" xfId="2" applyNumberFormat="1" applyFont="1" applyFill="1" applyBorder="1" applyAlignment="1" applyProtection="1">
      <alignment horizontal="right" vertical="center" wrapText="1"/>
      <protection locked="0"/>
    </xf>
    <xf numFmtId="10" fontId="8" fillId="3" borderId="60" xfId="2" applyNumberFormat="1" applyFont="1" applyFill="1" applyBorder="1" applyAlignment="1" applyProtection="1">
      <alignment horizontal="right" vertical="center" wrapText="1"/>
      <protection locked="0"/>
    </xf>
    <xf numFmtId="10" fontId="8" fillId="3" borderId="40" xfId="2" applyNumberFormat="1" applyFont="1" applyFill="1" applyBorder="1" applyAlignment="1">
      <alignment horizontal="right" vertical="center" wrapText="1"/>
    </xf>
    <xf numFmtId="10" fontId="8" fillId="3" borderId="62" xfId="2" applyNumberFormat="1" applyFont="1" applyFill="1" applyBorder="1" applyAlignment="1">
      <alignment horizontal="right" vertical="center" wrapText="1"/>
    </xf>
    <xf numFmtId="4" fontId="8" fillId="3" borderId="33" xfId="2" applyNumberFormat="1" applyFont="1" applyFill="1" applyBorder="1" applyAlignment="1">
      <alignment horizontal="right" vertical="center" wrapText="1"/>
    </xf>
    <xf numFmtId="4" fontId="8" fillId="3" borderId="32" xfId="2" applyNumberFormat="1" applyFont="1" applyFill="1" applyBorder="1" applyAlignment="1">
      <alignment horizontal="right" vertical="center" wrapText="1"/>
    </xf>
    <xf numFmtId="10" fontId="8" fillId="3" borderId="40" xfId="2" applyNumberFormat="1" applyFont="1" applyFill="1" applyBorder="1" applyAlignment="1" applyProtection="1">
      <alignment horizontal="right" vertical="center" wrapText="1"/>
      <protection locked="0"/>
    </xf>
    <xf numFmtId="10" fontId="8" fillId="3" borderId="34" xfId="2" applyNumberFormat="1" applyFont="1" applyFill="1" applyBorder="1" applyAlignment="1" applyProtection="1">
      <alignment horizontal="right" vertical="center" wrapText="1"/>
      <protection locked="0"/>
    </xf>
    <xf numFmtId="0" fontId="8" fillId="0" borderId="22" xfId="2" applyFont="1" applyBorder="1" applyAlignment="1" applyProtection="1">
      <alignment horizontal="center" vertical="center"/>
      <protection locked="0"/>
    </xf>
    <xf numFmtId="0" fontId="1" fillId="0" borderId="33" xfId="0" applyFont="1" applyBorder="1" applyAlignment="1">
      <alignment horizontal="center" vertical="center"/>
    </xf>
    <xf numFmtId="0" fontId="1" fillId="0" borderId="43" xfId="0" applyFont="1" applyBorder="1" applyAlignment="1">
      <alignment horizontal="center" vertical="center"/>
    </xf>
    <xf numFmtId="0" fontId="8" fillId="6" borderId="22" xfId="2" applyFont="1" applyFill="1" applyBorder="1" applyAlignment="1" applyProtection="1">
      <alignment horizontal="center" vertical="center"/>
      <protection locked="0"/>
    </xf>
    <xf numFmtId="0" fontId="6" fillId="0" borderId="22" xfId="2" applyFont="1" applyBorder="1" applyAlignment="1" applyProtection="1">
      <alignment horizontal="left" vertical="center" wrapText="1"/>
      <protection locked="0"/>
    </xf>
    <xf numFmtId="0" fontId="10" fillId="0" borderId="33" xfId="0" applyFont="1" applyBorder="1" applyAlignment="1">
      <alignment horizontal="left" vertical="center" wrapText="1"/>
    </xf>
    <xf numFmtId="0" fontId="10" fillId="0" borderId="43" xfId="0" applyFont="1" applyBorder="1" applyAlignment="1">
      <alignment horizontal="left" vertical="center" wrapText="1"/>
    </xf>
    <xf numFmtId="4" fontId="8" fillId="3" borderId="38" xfId="2" applyNumberFormat="1" applyFont="1" applyFill="1" applyBorder="1" applyAlignment="1" applyProtection="1">
      <alignment horizontal="right" vertical="center" wrapText="1"/>
      <protection locked="0"/>
    </xf>
    <xf numFmtId="0" fontId="8" fillId="0" borderId="33" xfId="2" applyFont="1" applyBorder="1" applyAlignment="1" applyProtection="1">
      <alignment horizontal="center" vertical="center"/>
      <protection locked="0"/>
    </xf>
    <xf numFmtId="165" fontId="8" fillId="3" borderId="38" xfId="2" applyNumberFormat="1" applyFont="1" applyFill="1" applyBorder="1" applyAlignment="1" applyProtection="1">
      <alignment horizontal="right" vertical="center" wrapText="1"/>
      <protection locked="0"/>
    </xf>
    <xf numFmtId="10" fontId="8" fillId="3" borderId="0" xfId="2" applyNumberFormat="1" applyFont="1" applyFill="1" applyAlignment="1" applyProtection="1">
      <alignment horizontal="right" vertical="center" wrapText="1"/>
      <protection locked="0"/>
    </xf>
    <xf numFmtId="10" fontId="8" fillId="3" borderId="34" xfId="2" applyNumberFormat="1" applyFont="1" applyFill="1" applyBorder="1" applyAlignment="1">
      <alignment horizontal="right" vertical="center" wrapText="1"/>
    </xf>
    <xf numFmtId="4" fontId="8" fillId="3" borderId="38" xfId="2" applyNumberFormat="1" applyFont="1" applyFill="1" applyBorder="1" applyAlignment="1" applyProtection="1">
      <alignment horizontal="center" vertical="center" wrapText="1"/>
      <protection locked="0"/>
    </xf>
    <xf numFmtId="4" fontId="6" fillId="4" borderId="55" xfId="2" applyNumberFormat="1" applyFont="1" applyFill="1" applyBorder="1" applyAlignment="1">
      <alignment horizontal="right" vertical="center" wrapText="1"/>
    </xf>
    <xf numFmtId="0" fontId="1" fillId="4" borderId="56" xfId="0" applyFont="1" applyFill="1" applyBorder="1" applyAlignment="1">
      <alignment horizontal="right" vertical="center" wrapText="1"/>
    </xf>
    <xf numFmtId="0" fontId="1" fillId="4" borderId="57" xfId="0" applyFont="1" applyFill="1" applyBorder="1" applyAlignment="1">
      <alignment horizontal="right" vertical="center" wrapText="1"/>
    </xf>
    <xf numFmtId="0" fontId="8" fillId="0" borderId="43" xfId="2" applyFont="1" applyBorder="1" applyAlignment="1" applyProtection="1">
      <alignment horizontal="center" vertical="center"/>
      <protection locked="0"/>
    </xf>
    <xf numFmtId="10" fontId="8" fillId="4" borderId="40" xfId="2" applyNumberFormat="1" applyFont="1" applyFill="1" applyBorder="1" applyAlignment="1" applyProtection="1">
      <alignment horizontal="right" vertical="center" wrapText="1"/>
      <protection locked="0"/>
    </xf>
    <xf numFmtId="10" fontId="8" fillId="7" borderId="39" xfId="2" applyNumberFormat="1" applyFont="1" applyFill="1" applyBorder="1" applyAlignment="1" applyProtection="1">
      <alignment horizontal="right" vertical="center" wrapText="1"/>
      <protection locked="0"/>
    </xf>
    <xf numFmtId="10" fontId="8" fillId="7" borderId="40" xfId="2" applyNumberFormat="1" applyFont="1" applyFill="1" applyBorder="1" applyAlignment="1">
      <alignment horizontal="right" vertical="center" wrapText="1"/>
    </xf>
    <xf numFmtId="4" fontId="8" fillId="4" borderId="33" xfId="2" applyNumberFormat="1" applyFont="1" applyFill="1" applyBorder="1" applyAlignment="1">
      <alignment horizontal="right" vertical="center" wrapText="1"/>
    </xf>
    <xf numFmtId="4" fontId="8" fillId="0" borderId="38" xfId="2" applyNumberFormat="1" applyFont="1" applyBorder="1" applyAlignment="1">
      <alignment horizontal="right" vertical="center" wrapText="1"/>
    </xf>
    <xf numFmtId="4" fontId="8" fillId="4" borderId="38" xfId="2" applyNumberFormat="1" applyFont="1" applyFill="1" applyBorder="1" applyAlignment="1">
      <alignment horizontal="right" vertical="center" wrapText="1"/>
    </xf>
    <xf numFmtId="4" fontId="8" fillId="4" borderId="45" xfId="2" applyNumberFormat="1" applyFont="1" applyFill="1" applyBorder="1" applyAlignment="1">
      <alignment horizontal="right" vertical="center" wrapText="1"/>
    </xf>
    <xf numFmtId="10" fontId="8" fillId="4" borderId="40" xfId="2" applyNumberFormat="1" applyFont="1" applyFill="1" applyBorder="1" applyAlignment="1">
      <alignment horizontal="right" vertical="center" wrapText="1"/>
    </xf>
    <xf numFmtId="10" fontId="8" fillId="4" borderId="39" xfId="2" applyNumberFormat="1" applyFont="1" applyFill="1" applyBorder="1" applyAlignment="1">
      <alignment horizontal="right" vertical="center" wrapText="1"/>
    </xf>
    <xf numFmtId="4" fontId="8" fillId="0" borderId="50" xfId="2" applyNumberFormat="1" applyFont="1" applyBorder="1" applyAlignment="1">
      <alignment horizontal="right" vertical="center" wrapText="1"/>
    </xf>
    <xf numFmtId="0" fontId="1" fillId="0" borderId="40" xfId="0" applyFont="1" applyBorder="1" applyAlignment="1">
      <alignment horizontal="right" vertical="center" wrapText="1"/>
    </xf>
    <xf numFmtId="0" fontId="1" fillId="0" borderId="52" xfId="0" applyFont="1" applyBorder="1" applyAlignment="1">
      <alignment horizontal="right" vertical="center" wrapText="1"/>
    </xf>
    <xf numFmtId="10" fontId="8" fillId="4" borderId="33" xfId="2" applyNumberFormat="1" applyFont="1" applyFill="1" applyBorder="1" applyAlignment="1">
      <alignment horizontal="right" vertical="center" wrapText="1"/>
    </xf>
    <xf numFmtId="3" fontId="8" fillId="0" borderId="37" xfId="2" applyNumberFormat="1" applyFont="1" applyBorder="1" applyAlignment="1" applyProtection="1">
      <alignment horizontal="right" vertical="center" wrapText="1"/>
      <protection locked="0"/>
    </xf>
    <xf numFmtId="3" fontId="8" fillId="0" borderId="46" xfId="2" applyNumberFormat="1" applyFont="1" applyBorder="1" applyAlignment="1" applyProtection="1">
      <alignment horizontal="right" vertical="center" wrapText="1"/>
      <protection locked="0"/>
    </xf>
    <xf numFmtId="4" fontId="8" fillId="0" borderId="38" xfId="2" applyNumberFormat="1" applyFont="1" applyBorder="1" applyAlignment="1" applyProtection="1">
      <alignment horizontal="right" vertical="center" wrapText="1"/>
      <protection locked="0"/>
    </xf>
    <xf numFmtId="4" fontId="8" fillId="0" borderId="45" xfId="2" applyNumberFormat="1" applyFont="1" applyBorder="1" applyAlignment="1" applyProtection="1">
      <alignment horizontal="right" vertical="center" wrapText="1"/>
      <protection locked="0"/>
    </xf>
    <xf numFmtId="3" fontId="8" fillId="0" borderId="35" xfId="2" applyNumberFormat="1" applyFont="1" applyBorder="1" applyAlignment="1">
      <alignment horizontal="right" vertical="center" wrapText="1"/>
    </xf>
    <xf numFmtId="4" fontId="8" fillId="0" borderId="47" xfId="2" applyNumberFormat="1" applyFont="1" applyBorder="1" applyAlignment="1">
      <alignment horizontal="right" vertical="center" wrapText="1"/>
    </xf>
    <xf numFmtId="0" fontId="1" fillId="0" borderId="45" xfId="0" applyFont="1" applyBorder="1" applyAlignment="1">
      <alignment horizontal="right" vertical="center" wrapText="1"/>
    </xf>
    <xf numFmtId="3" fontId="8" fillId="0" borderId="35" xfId="2" applyNumberFormat="1" applyFont="1" applyBorder="1" applyAlignment="1" applyProtection="1">
      <alignment horizontal="right" vertical="center" wrapText="1"/>
      <protection locked="0"/>
    </xf>
    <xf numFmtId="3" fontId="8" fillId="0" borderId="44" xfId="2" applyNumberFormat="1" applyFont="1" applyBorder="1" applyAlignment="1" applyProtection="1">
      <alignment horizontal="right" vertical="center" wrapText="1"/>
      <protection locked="0"/>
    </xf>
    <xf numFmtId="0" fontId="5" fillId="0" borderId="14" xfId="2" applyFont="1" applyBorder="1" applyAlignment="1" applyProtection="1">
      <alignment horizontal="center" vertical="center" wrapText="1"/>
      <protection locked="0"/>
    </xf>
    <xf numFmtId="0" fontId="5" fillId="0" borderId="25" xfId="2" applyFont="1" applyBorder="1" applyAlignment="1" applyProtection="1">
      <alignment horizontal="center" vertical="center" wrapText="1"/>
      <protection locked="0"/>
    </xf>
    <xf numFmtId="0" fontId="5" fillId="0" borderId="15" xfId="2" applyFont="1" applyBorder="1" applyAlignment="1" applyProtection="1">
      <alignment horizontal="center" vertical="center" wrapText="1"/>
      <protection locked="0"/>
    </xf>
    <xf numFmtId="0" fontId="5" fillId="0" borderId="26" xfId="2" applyFont="1" applyBorder="1" applyAlignment="1" applyProtection="1">
      <alignment horizontal="center" vertical="center" wrapText="1"/>
      <protection locked="0"/>
    </xf>
    <xf numFmtId="0" fontId="5" fillId="0" borderId="18" xfId="2" applyFont="1" applyBorder="1" applyAlignment="1" applyProtection="1">
      <alignment horizontal="center" vertical="center" wrapText="1"/>
      <protection locked="0"/>
    </xf>
    <xf numFmtId="0" fontId="5" fillId="0" borderId="29" xfId="2" applyFont="1" applyBorder="1" applyAlignment="1" applyProtection="1">
      <alignment horizontal="center" vertical="center" wrapText="1"/>
      <protection locked="0"/>
    </xf>
    <xf numFmtId="0" fontId="5" fillId="0" borderId="20" xfId="2" applyFont="1" applyBorder="1" applyAlignment="1" applyProtection="1">
      <alignment horizontal="center" vertical="center" wrapText="1"/>
      <protection locked="0"/>
    </xf>
    <xf numFmtId="0" fontId="5" fillId="0" borderId="31" xfId="2" applyFont="1" applyBorder="1" applyAlignment="1" applyProtection="1">
      <alignment horizontal="center" vertical="center" wrapText="1"/>
      <protection locked="0"/>
    </xf>
    <xf numFmtId="0" fontId="5" fillId="0" borderId="19" xfId="2" applyFont="1" applyBorder="1" applyAlignment="1" applyProtection="1">
      <alignment horizontal="center" vertical="center" wrapText="1"/>
      <protection locked="0"/>
    </xf>
    <xf numFmtId="0" fontId="1" fillId="0" borderId="21" xfId="0" applyFont="1" applyBorder="1" applyAlignment="1">
      <alignment horizontal="center" vertical="center" wrapText="1"/>
    </xf>
    <xf numFmtId="0" fontId="5" fillId="0" borderId="22" xfId="2" applyFont="1" applyBorder="1" applyAlignment="1" applyProtection="1">
      <alignment horizontal="center" vertical="center" wrapText="1"/>
      <protection locked="0"/>
    </xf>
    <xf numFmtId="0" fontId="5" fillId="0" borderId="32" xfId="2" applyFont="1" applyBorder="1" applyAlignment="1" applyProtection="1">
      <alignment horizontal="center" vertical="center" wrapText="1"/>
      <protection locked="0"/>
    </xf>
    <xf numFmtId="0" fontId="3" fillId="0" borderId="1" xfId="2" applyFont="1" applyBorder="1" applyAlignment="1" applyProtection="1">
      <alignment horizontal="center" vertical="center" wrapText="1"/>
      <protection locked="0"/>
    </xf>
    <xf numFmtId="0" fontId="3" fillId="0" borderId="2" xfId="2" applyFont="1" applyBorder="1" applyAlignment="1" applyProtection="1">
      <alignment horizontal="center" vertical="center" wrapText="1"/>
      <protection locked="0"/>
    </xf>
    <xf numFmtId="0" fontId="3" fillId="0" borderId="3" xfId="2" applyFont="1" applyBorder="1" applyAlignment="1" applyProtection="1">
      <alignment horizontal="center" vertical="center" wrapText="1"/>
      <protection locked="0"/>
    </xf>
    <xf numFmtId="0" fontId="4" fillId="0" borderId="2" xfId="2" applyFont="1" applyBorder="1" applyAlignment="1" applyProtection="1">
      <alignment horizontal="center" vertical="center" wrapText="1"/>
      <protection locked="0"/>
    </xf>
    <xf numFmtId="0" fontId="4" fillId="0" borderId="1" xfId="2" applyFont="1" applyBorder="1" applyAlignment="1" applyProtection="1">
      <alignment horizontal="center" vertical="center" wrapText="1"/>
      <protection locked="0"/>
    </xf>
    <xf numFmtId="0" fontId="4" fillId="0" borderId="3" xfId="2" applyFont="1" applyBorder="1" applyAlignment="1" applyProtection="1">
      <alignment horizontal="center" vertical="center" wrapText="1"/>
      <protection locked="0"/>
    </xf>
    <xf numFmtId="0" fontId="5" fillId="0" borderId="5" xfId="2" applyFont="1" applyBorder="1" applyAlignment="1" applyProtection="1">
      <alignment horizontal="center" vertical="center" wrapText="1"/>
      <protection locked="0"/>
    </xf>
    <xf numFmtId="0" fontId="5" fillId="0" borderId="12" xfId="2" applyFont="1" applyBorder="1" applyAlignment="1" applyProtection="1">
      <alignment horizontal="center" vertical="center" wrapText="1"/>
      <protection locked="0"/>
    </xf>
    <xf numFmtId="0" fontId="5" fillId="0" borderId="23" xfId="2" applyFont="1" applyBorder="1" applyAlignment="1" applyProtection="1">
      <alignment horizontal="center" vertical="center" wrapText="1"/>
      <protection locked="0"/>
    </xf>
    <xf numFmtId="0" fontId="5" fillId="0" borderId="6" xfId="2" applyFont="1" applyBorder="1" applyAlignment="1" applyProtection="1">
      <alignment horizontal="center" vertical="center" wrapText="1"/>
      <protection locked="0"/>
    </xf>
    <xf numFmtId="0" fontId="5" fillId="0" borderId="13" xfId="2" applyFont="1" applyBorder="1" applyAlignment="1" applyProtection="1">
      <alignment horizontal="center" vertical="center" wrapText="1"/>
      <protection locked="0"/>
    </xf>
    <xf numFmtId="0" fontId="5" fillId="0" borderId="24" xfId="2" applyFont="1" applyBorder="1" applyAlignment="1" applyProtection="1">
      <alignment horizontal="center" vertical="center" wrapText="1"/>
      <protection locked="0"/>
    </xf>
    <xf numFmtId="0" fontId="5" fillId="0" borderId="8" xfId="2" applyFont="1" applyBorder="1" applyAlignment="1" applyProtection="1">
      <alignment horizontal="center" vertical="center" wrapText="1"/>
      <protection locked="0"/>
    </xf>
    <xf numFmtId="0" fontId="5" fillId="0" borderId="7" xfId="2" applyFont="1" applyBorder="1" applyAlignment="1" applyProtection="1">
      <alignment horizontal="center" vertical="center" wrapText="1"/>
      <protection locked="0"/>
    </xf>
    <xf numFmtId="0" fontId="5" fillId="0" borderId="9" xfId="2" applyFont="1" applyBorder="1" applyAlignment="1" applyProtection="1">
      <alignment horizontal="center" vertical="center" wrapText="1"/>
      <protection locked="0"/>
    </xf>
    <xf numFmtId="0" fontId="5" fillId="0" borderId="10" xfId="2" applyFont="1" applyBorder="1" applyAlignment="1" applyProtection="1">
      <alignment horizontal="center" vertical="center" wrapText="1"/>
      <protection locked="0"/>
    </xf>
    <xf numFmtId="0" fontId="5" fillId="0" borderId="11" xfId="2" applyFont="1" applyBorder="1" applyAlignment="1" applyProtection="1">
      <alignment horizontal="center" vertical="center" wrapText="1"/>
      <protection locked="0"/>
    </xf>
  </cellXfs>
  <cellStyles count="3">
    <cellStyle name="Normalny" xfId="0" builtinId="0"/>
    <cellStyle name="Normalny 10 19" xfId="2" xr:uid="{9E73A473-0E80-435E-9D70-8EB425C187FF}"/>
    <cellStyle name="Procentowy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2.xml"/><Relationship Id="rId7" Type="http://schemas.openxmlformats.org/officeDocument/2006/relationships/sharedStrings" Target="sharedString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Warbsf03\dpis\Documents%20and%20Settings\Lenovo2\Pulpit\MINROL_RL\CD_Krzysztof\Nowa%20wersja%20tabel%2012_2007UE\Common%20and%20additional%20Output%20indicators%20-%20FINAL%20-%20EN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pziel\Moje%20dokumenty\M%20-%20Formaty%20sprawozda&#324;%20ARiMR,%20ARR,%20FAPA\NOWE%20FORMATY\ARR%202013_11%20sprawozdanie%20bie&#380;&#261;ce%20miesi&#281;czne\ARR_SBM.xls" TargetMode="External"/></Relationships>
</file>

<file path=xl/externalLinks/_rels/externalLink3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urszula.mielczarek\Desktop\Monitoringowe%2014-20\Miesi&#281;czne\2024\grudzie&#324;%202024\ARiMR%20(M_2024-12)%20-%20sprawozdanie%20miesi&#281;czne%20PROW%202014-2020.xlsx" TargetMode="External"/><Relationship Id="rId1" Type="http://schemas.openxmlformats.org/officeDocument/2006/relationships/externalLinkPath" Target="file:///C:\Users\urszula.mielczarek\Desktop\Monitoringowe%2014-20\Miesi&#281;czne\2024\grudzie&#324;%202024\ARiMR%20(M_2024-12)%20-%20sprawozdanie%20miesi&#281;czne%20PROW%202014-20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ference"/>
      <sheetName val="Coverpage"/>
      <sheetName val="Conventions"/>
      <sheetName val="Overview monitoring tables"/>
      <sheetName val="G1 "/>
      <sheetName val="G2"/>
      <sheetName val="G3"/>
      <sheetName val="G4"/>
      <sheetName val="G5"/>
      <sheetName val="O. 111 (1)"/>
      <sheetName val="O. 111 (2)"/>
      <sheetName val="O. 112 (1)"/>
      <sheetName val="O. 112 (2)"/>
      <sheetName val="O. 113"/>
      <sheetName val="O. 114 (1)"/>
      <sheetName val="O. 114 (2)"/>
      <sheetName val="O. 115"/>
      <sheetName val="O. 121 (1)"/>
      <sheetName val="O. 121 (2)"/>
      <sheetName val="O. 121 (3)"/>
      <sheetName val="O. 122 (1)"/>
      <sheetName val="O. 122 (2)"/>
      <sheetName val="O. 123 (1)"/>
      <sheetName val="O. 123 (2)"/>
      <sheetName val="O. 123 (3)"/>
      <sheetName val="O. 123 (4)"/>
      <sheetName val="O. 124"/>
      <sheetName val="O. 125"/>
      <sheetName val="O. 126 (1)"/>
      <sheetName val="O. 126 (2)"/>
      <sheetName val="O. 131"/>
      <sheetName val="O. 132"/>
      <sheetName val="O. 133"/>
      <sheetName val="O. 141"/>
      <sheetName val="O. 142"/>
      <sheetName val="O. LFA "/>
      <sheetName val="O. 211"/>
      <sheetName val="O. 212"/>
      <sheetName val="O. 213"/>
      <sheetName val="O. AGRI-ENV"/>
      <sheetName val="O. 214 (1)"/>
      <sheetName val="O. 214 (2)"/>
      <sheetName val="O. 215"/>
      <sheetName val="O. 216"/>
      <sheetName val="O. 221 (1)"/>
      <sheetName val="O. 221 (2)"/>
      <sheetName val="O. 221 (3)"/>
      <sheetName val="O. 222 (1)"/>
      <sheetName val="O. 222 (2)"/>
      <sheetName val="O. 223 (1)"/>
      <sheetName val="O. 223 (2)"/>
      <sheetName val="O. 223 (3)"/>
      <sheetName val="O. 224"/>
      <sheetName val="O. 225"/>
      <sheetName val="O. 226 (1)"/>
      <sheetName val="O. 226 (2)"/>
      <sheetName val="O. 227"/>
      <sheetName val="O. 311"/>
      <sheetName val="O. 312"/>
      <sheetName val="O. 313"/>
      <sheetName val="O. 321"/>
      <sheetName val="O. 322"/>
      <sheetName val="O. 323"/>
      <sheetName val="O. 331 (1)"/>
      <sheetName val="O. 331 (2)"/>
      <sheetName val="O. 331 (3)"/>
      <sheetName val="O. 341 (1)"/>
      <sheetName val="O. 341 (2)"/>
      <sheetName val="O. 341 (3)"/>
      <sheetName val="O. 41 (1)"/>
      <sheetName val="O. 41 (2)"/>
      <sheetName val="O. 41 (3)"/>
      <sheetName val="O. 421"/>
      <sheetName val="O. 431"/>
      <sheetName val="OA"/>
      <sheetName val="Annex"/>
      <sheetName val="Overview_monitoring_tables"/>
      <sheetName val="G1_"/>
      <sheetName val="O__111_(1)"/>
      <sheetName val="O__111_(2)"/>
      <sheetName val="O__112_(1)"/>
      <sheetName val="O__112_(2)"/>
      <sheetName val="O__113"/>
      <sheetName val="O__114_(1)"/>
      <sheetName val="O__114_(2)"/>
      <sheetName val="O__115"/>
      <sheetName val="O__121_(1)"/>
      <sheetName val="O__121_(2)"/>
      <sheetName val="O__121_(3)"/>
      <sheetName val="O__122_(1)"/>
      <sheetName val="O__122_(2)"/>
      <sheetName val="O__123_(1)"/>
      <sheetName val="O__123_(2)"/>
      <sheetName val="O__123_(3)"/>
      <sheetName val="O__123_(4)"/>
      <sheetName val="O__124"/>
      <sheetName val="O__125"/>
      <sheetName val="O__126_(1)"/>
      <sheetName val="O__126_(2)"/>
      <sheetName val="O__131"/>
      <sheetName val="O__132"/>
      <sheetName val="O__133"/>
      <sheetName val="O__141"/>
      <sheetName val="O__142"/>
      <sheetName val="O__LFA_"/>
      <sheetName val="O__211"/>
      <sheetName val="O__212"/>
      <sheetName val="O__213"/>
      <sheetName val="O__AGRI-ENV"/>
      <sheetName val="O__214_(1)"/>
      <sheetName val="O__214_(2)"/>
      <sheetName val="O__215"/>
      <sheetName val="O__216"/>
      <sheetName val="O__221_(1)"/>
      <sheetName val="O__221_(2)"/>
      <sheetName val="O__221_(3)"/>
      <sheetName val="O__222_(1)"/>
      <sheetName val="O__222_(2)"/>
      <sheetName val="O__223_(1)"/>
      <sheetName val="O__223_(2)"/>
      <sheetName val="O__223_(3)"/>
      <sheetName val="O__224"/>
      <sheetName val="O__225"/>
      <sheetName val="O__226_(1)"/>
      <sheetName val="O__226_(2)"/>
      <sheetName val="O__227"/>
      <sheetName val="O__311"/>
      <sheetName val="O__312"/>
      <sheetName val="O__313"/>
      <sheetName val="O__321"/>
      <sheetName val="O__322"/>
      <sheetName val="O__323"/>
      <sheetName val="O__331_(1)"/>
      <sheetName val="O__331_(2)"/>
      <sheetName val="O__331_(3)"/>
      <sheetName val="O__341_(1)"/>
      <sheetName val="O__341_(2)"/>
      <sheetName val="O__341_(3)"/>
      <sheetName val="O__41_(1)"/>
      <sheetName val="O__41_(2)"/>
      <sheetName val="O__41_(3)"/>
      <sheetName val="O__421"/>
      <sheetName val="O__431"/>
      <sheetName val="Overview_monitoring_tables1"/>
      <sheetName val="G1_1"/>
      <sheetName val="O__111_(1)1"/>
      <sheetName val="O__111_(2)1"/>
      <sheetName val="O__112_(1)1"/>
      <sheetName val="O__112_(2)1"/>
      <sheetName val="O__1131"/>
      <sheetName val="O__114_(1)1"/>
      <sheetName val="O__114_(2)1"/>
      <sheetName val="O__1151"/>
      <sheetName val="O__121_(1)1"/>
      <sheetName val="O__121_(2)1"/>
      <sheetName val="O__121_(3)1"/>
      <sheetName val="O__122_(1)1"/>
      <sheetName val="O__122_(2)1"/>
      <sheetName val="O__123_(1)1"/>
      <sheetName val="O__123_(2)1"/>
      <sheetName val="O__123_(3)1"/>
      <sheetName val="O__123_(4)1"/>
      <sheetName val="O__1241"/>
      <sheetName val="O__1251"/>
      <sheetName val="O__126_(1)1"/>
      <sheetName val="O__126_(2)1"/>
      <sheetName val="O__1311"/>
      <sheetName val="O__1321"/>
      <sheetName val="O__1331"/>
      <sheetName val="O__1411"/>
      <sheetName val="O__1421"/>
      <sheetName val="O__LFA_1"/>
      <sheetName val="O__2111"/>
      <sheetName val="O__2121"/>
      <sheetName val="O__2131"/>
      <sheetName val="O__AGRI-ENV1"/>
      <sheetName val="O__214_(1)1"/>
      <sheetName val="O__214_(2)1"/>
      <sheetName val="O__2151"/>
      <sheetName val="O__2161"/>
      <sheetName val="O__221_(1)1"/>
      <sheetName val="O__221_(2)1"/>
      <sheetName val="O__221_(3)1"/>
      <sheetName val="O__222_(1)1"/>
      <sheetName val="O__222_(2)1"/>
      <sheetName val="O__223_(1)1"/>
      <sheetName val="O__223_(2)1"/>
      <sheetName val="O__223_(3)1"/>
      <sheetName val="O__2241"/>
      <sheetName val="O__2251"/>
      <sheetName val="O__226_(1)1"/>
      <sheetName val="O__226_(2)1"/>
      <sheetName val="O__2271"/>
      <sheetName val="O__3111"/>
      <sheetName val="O__3121"/>
      <sheetName val="O__3131"/>
      <sheetName val="O__3211"/>
      <sheetName val="O__3221"/>
      <sheetName val="O__3231"/>
      <sheetName val="O__331_(1)1"/>
      <sheetName val="O__331_(2)1"/>
      <sheetName val="O__331_(3)1"/>
      <sheetName val="O__341_(1)1"/>
      <sheetName val="O__341_(2)1"/>
      <sheetName val="O__341_(3)1"/>
      <sheetName val="O__41_(1)1"/>
      <sheetName val="O__41_(2)1"/>
      <sheetName val="O__41_(3)1"/>
      <sheetName val="O__4211"/>
      <sheetName val="O__4311"/>
      <sheetName val="Overview_monitoring_tables2"/>
      <sheetName val="G1_2"/>
      <sheetName val="O__111_(1)2"/>
      <sheetName val="O__111_(2)2"/>
      <sheetName val="O__112_(1)2"/>
      <sheetName val="O__112_(2)2"/>
      <sheetName val="O__1132"/>
      <sheetName val="O__114_(1)2"/>
      <sheetName val="O__114_(2)2"/>
      <sheetName val="O__1152"/>
      <sheetName val="O__121_(1)2"/>
      <sheetName val="O__121_(2)2"/>
      <sheetName val="O__121_(3)2"/>
      <sheetName val="O__122_(1)2"/>
      <sheetName val="O__122_(2)2"/>
      <sheetName val="O__123_(1)2"/>
      <sheetName val="O__123_(2)2"/>
      <sheetName val="O__123_(3)2"/>
      <sheetName val="O__123_(4)2"/>
      <sheetName val="O__1242"/>
      <sheetName val="O__1252"/>
      <sheetName val="O__126_(1)2"/>
      <sheetName val="O__126_(2)2"/>
      <sheetName val="O__1312"/>
      <sheetName val="O__1322"/>
      <sheetName val="O__1332"/>
      <sheetName val="O__1412"/>
      <sheetName val="O__1422"/>
      <sheetName val="O__LFA_2"/>
      <sheetName val="O__2112"/>
      <sheetName val="O__2122"/>
      <sheetName val="O__2132"/>
      <sheetName val="O__AGRI-ENV2"/>
      <sheetName val="O__214_(1)2"/>
      <sheetName val="O__214_(2)2"/>
      <sheetName val="O__2152"/>
      <sheetName val="O__2162"/>
      <sheetName val="O__221_(1)2"/>
      <sheetName val="O__221_(2)2"/>
      <sheetName val="O__221_(3)2"/>
      <sheetName val="O__222_(1)2"/>
      <sheetName val="O__222_(2)2"/>
      <sheetName val="O__223_(1)2"/>
      <sheetName val="O__223_(2)2"/>
      <sheetName val="O__223_(3)2"/>
      <sheetName val="O__2242"/>
      <sheetName val="O__2252"/>
      <sheetName val="O__226_(1)2"/>
      <sheetName val="O__226_(2)2"/>
      <sheetName val="O__2272"/>
      <sheetName val="O__3112"/>
      <sheetName val="O__3122"/>
      <sheetName val="O__3132"/>
      <sheetName val="O__3212"/>
      <sheetName val="O__3222"/>
      <sheetName val="O__3232"/>
      <sheetName val="O__331_(1)2"/>
      <sheetName val="O__331_(2)2"/>
      <sheetName val="O__331_(3)2"/>
      <sheetName val="O__341_(1)2"/>
      <sheetName val="O__341_(2)2"/>
      <sheetName val="O__341_(3)2"/>
      <sheetName val="O__41_(1)2"/>
      <sheetName val="O__41_(2)2"/>
      <sheetName val="O__41_(3)2"/>
      <sheetName val="O__4212"/>
      <sheetName val="O__4312"/>
      <sheetName val="Overview_monitoring_tables3"/>
      <sheetName val="G1_3"/>
      <sheetName val="O__111_(1)3"/>
      <sheetName val="O__111_(2)3"/>
      <sheetName val="O__112_(1)3"/>
      <sheetName val="O__112_(2)3"/>
      <sheetName val="O__1133"/>
      <sheetName val="O__114_(1)3"/>
      <sheetName val="O__114_(2)3"/>
      <sheetName val="O__1153"/>
      <sheetName val="O__121_(1)3"/>
      <sheetName val="O__121_(2)3"/>
      <sheetName val="O__121_(3)3"/>
      <sheetName val="O__122_(1)3"/>
      <sheetName val="O__122_(2)3"/>
      <sheetName val="O__123_(1)3"/>
      <sheetName val="O__123_(2)3"/>
      <sheetName val="O__123_(3)3"/>
      <sheetName val="O__123_(4)3"/>
      <sheetName val="O__1243"/>
      <sheetName val="O__1253"/>
      <sheetName val="O__126_(1)3"/>
      <sheetName val="O__126_(2)3"/>
      <sheetName val="O__1313"/>
      <sheetName val="O__1323"/>
      <sheetName val="O__1333"/>
      <sheetName val="O__1413"/>
      <sheetName val="O__1423"/>
      <sheetName val="O__LFA_3"/>
      <sheetName val="O__2113"/>
      <sheetName val="O__2123"/>
      <sheetName val="O__2133"/>
      <sheetName val="O__AGRI-ENV3"/>
      <sheetName val="O__214_(1)3"/>
      <sheetName val="O__214_(2)3"/>
      <sheetName val="O__2153"/>
      <sheetName val="O__2163"/>
      <sheetName val="O__221_(1)3"/>
      <sheetName val="O__221_(2)3"/>
      <sheetName val="O__221_(3)3"/>
      <sheetName val="O__222_(1)3"/>
      <sheetName val="O__222_(2)3"/>
      <sheetName val="O__223_(1)3"/>
      <sheetName val="O__223_(2)3"/>
      <sheetName val="O__223_(3)3"/>
      <sheetName val="O__2243"/>
      <sheetName val="O__2253"/>
      <sheetName val="O__226_(1)3"/>
      <sheetName val="O__226_(2)3"/>
      <sheetName val="O__2273"/>
      <sheetName val="O__3113"/>
      <sheetName val="O__3123"/>
      <sheetName val="O__3133"/>
      <sheetName val="O__3213"/>
      <sheetName val="O__3223"/>
      <sheetName val="O__3233"/>
      <sheetName val="O__331_(1)3"/>
      <sheetName val="O__331_(2)3"/>
      <sheetName val="O__331_(3)3"/>
      <sheetName val="O__341_(1)3"/>
      <sheetName val="O__341_(2)3"/>
      <sheetName val="O__341_(3)3"/>
      <sheetName val="O__41_(1)3"/>
      <sheetName val="O__41_(2)3"/>
      <sheetName val="O__41_(3)3"/>
      <sheetName val="O__4213"/>
      <sheetName val="O__4313"/>
      <sheetName val="Overview_monitoring_tables4"/>
      <sheetName val="G1_4"/>
      <sheetName val="O__111_(1)4"/>
      <sheetName val="O__111_(2)4"/>
      <sheetName val="O__112_(1)4"/>
      <sheetName val="O__112_(2)4"/>
      <sheetName val="O__1134"/>
      <sheetName val="O__114_(1)4"/>
      <sheetName val="O__114_(2)4"/>
      <sheetName val="O__1154"/>
      <sheetName val="O__121_(1)4"/>
      <sheetName val="O__121_(2)4"/>
      <sheetName val="O__121_(3)4"/>
      <sheetName val="O__122_(1)4"/>
      <sheetName val="O__122_(2)4"/>
      <sheetName val="O__123_(1)4"/>
      <sheetName val="O__123_(2)4"/>
      <sheetName val="O__123_(3)4"/>
      <sheetName val="O__123_(4)4"/>
      <sheetName val="O__1244"/>
      <sheetName val="O__1254"/>
      <sheetName val="O__126_(1)4"/>
      <sheetName val="O__126_(2)4"/>
      <sheetName val="O__1314"/>
      <sheetName val="O__1324"/>
      <sheetName val="O__1334"/>
      <sheetName val="O__1414"/>
      <sheetName val="O__1424"/>
      <sheetName val="O__LFA_4"/>
      <sheetName val="O__2114"/>
      <sheetName val="O__2124"/>
      <sheetName val="O__2134"/>
      <sheetName val="O__AGRI-ENV4"/>
      <sheetName val="O__214_(1)4"/>
      <sheetName val="O__214_(2)4"/>
      <sheetName val="O__2154"/>
      <sheetName val="O__2164"/>
      <sheetName val="O__221_(1)4"/>
      <sheetName val="O__221_(2)4"/>
      <sheetName val="O__221_(3)4"/>
      <sheetName val="O__222_(1)4"/>
      <sheetName val="O__222_(2)4"/>
      <sheetName val="O__223_(1)4"/>
      <sheetName val="O__223_(2)4"/>
      <sheetName val="O__223_(3)4"/>
      <sheetName val="O__2244"/>
      <sheetName val="O__2254"/>
      <sheetName val="O__226_(1)4"/>
      <sheetName val="O__226_(2)4"/>
      <sheetName val="O__2274"/>
      <sheetName val="O__3114"/>
      <sheetName val="O__3124"/>
      <sheetName val="O__3134"/>
      <sheetName val="O__3214"/>
      <sheetName val="O__3224"/>
      <sheetName val="O__3234"/>
      <sheetName val="O__331_(1)4"/>
      <sheetName val="O__331_(2)4"/>
      <sheetName val="O__331_(3)4"/>
      <sheetName val="O__341_(1)4"/>
      <sheetName val="O__341_(2)4"/>
      <sheetName val="O__341_(3)4"/>
      <sheetName val="O__41_(1)4"/>
      <sheetName val="O__41_(2)4"/>
      <sheetName val="O__41_(3)4"/>
      <sheetName val="O__4214"/>
      <sheetName val="O__4314"/>
      <sheetName val="Overview_monitoring_tables5"/>
      <sheetName val="G1_5"/>
      <sheetName val="O__111_(1)5"/>
      <sheetName val="O__111_(2)5"/>
      <sheetName val="O__112_(1)5"/>
      <sheetName val="O__112_(2)5"/>
      <sheetName val="O__1135"/>
      <sheetName val="O__114_(1)5"/>
      <sheetName val="O__114_(2)5"/>
      <sheetName val="O__1155"/>
      <sheetName val="O__121_(1)5"/>
      <sheetName val="O__121_(2)5"/>
      <sheetName val="O__121_(3)5"/>
      <sheetName val="O__122_(1)5"/>
      <sheetName val="O__122_(2)5"/>
      <sheetName val="O__123_(1)5"/>
      <sheetName val="O__123_(2)5"/>
      <sheetName val="O__123_(3)5"/>
      <sheetName val="O__123_(4)5"/>
      <sheetName val="O__1245"/>
      <sheetName val="O__1255"/>
      <sheetName val="O__126_(1)5"/>
      <sheetName val="O__126_(2)5"/>
      <sheetName val="O__1315"/>
      <sheetName val="O__1325"/>
      <sheetName val="O__1335"/>
      <sheetName val="O__1415"/>
      <sheetName val="O__1425"/>
      <sheetName val="O__LFA_5"/>
      <sheetName val="O__2115"/>
      <sheetName val="O__2125"/>
      <sheetName val="O__2135"/>
      <sheetName val="O__AGRI-ENV5"/>
      <sheetName val="O__214_(1)5"/>
      <sheetName val="O__214_(2)5"/>
      <sheetName val="O__2155"/>
      <sheetName val="O__2165"/>
      <sheetName val="O__221_(1)5"/>
      <sheetName val="O__221_(2)5"/>
      <sheetName val="O__221_(3)5"/>
      <sheetName val="O__222_(1)5"/>
      <sheetName val="O__222_(2)5"/>
      <sheetName val="O__223_(1)5"/>
      <sheetName val="O__223_(2)5"/>
      <sheetName val="O__223_(3)5"/>
      <sheetName val="O__2245"/>
      <sheetName val="O__2255"/>
      <sheetName val="O__226_(1)5"/>
      <sheetName val="O__226_(2)5"/>
      <sheetName val="O__2275"/>
      <sheetName val="O__3115"/>
      <sheetName val="O__3125"/>
      <sheetName val="O__3135"/>
      <sheetName val="O__3215"/>
      <sheetName val="O__3225"/>
      <sheetName val="O__3235"/>
      <sheetName val="O__331_(1)5"/>
      <sheetName val="O__331_(2)5"/>
      <sheetName val="O__331_(3)5"/>
      <sheetName val="O__341_(1)5"/>
      <sheetName val="O__341_(2)5"/>
      <sheetName val="O__341_(3)5"/>
      <sheetName val="O__41_(1)5"/>
      <sheetName val="O__41_(2)5"/>
      <sheetName val="O__41_(3)5"/>
      <sheetName val="O__4215"/>
      <sheetName val="O__4315"/>
      <sheetName val="Słownik"/>
      <sheetName val="Overview_monitoring_tables6"/>
      <sheetName val="G1_6"/>
      <sheetName val="O__111_(1)6"/>
      <sheetName val="O__111_(2)6"/>
      <sheetName val="O__112_(1)6"/>
      <sheetName val="O__112_(2)6"/>
      <sheetName val="O__1136"/>
      <sheetName val="O__114_(1)6"/>
      <sheetName val="O__114_(2)6"/>
      <sheetName val="O__1156"/>
      <sheetName val="O__121_(1)6"/>
      <sheetName val="O__121_(2)6"/>
      <sheetName val="O__121_(3)6"/>
      <sheetName val="O__122_(1)6"/>
      <sheetName val="O__122_(2)6"/>
      <sheetName val="O__123_(1)6"/>
      <sheetName val="O__123_(2)6"/>
      <sheetName val="O__123_(3)6"/>
      <sheetName val="O__123_(4)6"/>
      <sheetName val="O__1246"/>
      <sheetName val="O__1256"/>
      <sheetName val="O__126_(1)6"/>
      <sheetName val="O__126_(2)6"/>
      <sheetName val="O__1316"/>
      <sheetName val="O__1326"/>
      <sheetName val="O__1336"/>
      <sheetName val="O__1416"/>
      <sheetName val="O__1426"/>
      <sheetName val="O__LFA_6"/>
      <sheetName val="O__2116"/>
      <sheetName val="O__2126"/>
      <sheetName val="O__2136"/>
      <sheetName val="O__AGRI-ENV6"/>
      <sheetName val="O__214_(1)6"/>
      <sheetName val="O__214_(2)6"/>
      <sheetName val="O__2156"/>
      <sheetName val="O__2166"/>
      <sheetName val="O__221_(1)6"/>
      <sheetName val="O__221_(2)6"/>
      <sheetName val="O__221_(3)6"/>
      <sheetName val="O__222_(1)6"/>
      <sheetName val="O__222_(2)6"/>
      <sheetName val="O__223_(1)6"/>
      <sheetName val="O__223_(2)6"/>
      <sheetName val="O__223_(3)6"/>
      <sheetName val="O__2246"/>
      <sheetName val="O__2256"/>
      <sheetName val="O__226_(1)6"/>
      <sheetName val="O__226_(2)6"/>
      <sheetName val="O__2276"/>
      <sheetName val="O__3116"/>
      <sheetName val="O__3126"/>
      <sheetName val="O__3136"/>
      <sheetName val="O__3216"/>
      <sheetName val="O__3226"/>
      <sheetName val="O__3236"/>
      <sheetName val="O__331_(1)6"/>
      <sheetName val="O__331_(2)6"/>
      <sheetName val="O__331_(3)6"/>
      <sheetName val="O__341_(1)6"/>
      <sheetName val="O__341_(2)6"/>
      <sheetName val="O__341_(3)6"/>
      <sheetName val="O__41_(1)6"/>
      <sheetName val="O__41_(2)6"/>
      <sheetName val="O__41_(3)6"/>
      <sheetName val="O__4216"/>
      <sheetName val="O__4316"/>
      <sheetName val="Overview_monitoring_tables7"/>
      <sheetName val="G1_7"/>
      <sheetName val="O__111_(1)7"/>
      <sheetName val="O__111_(2)7"/>
      <sheetName val="O__112_(1)7"/>
      <sheetName val="O__112_(2)7"/>
      <sheetName val="O__1137"/>
      <sheetName val="O__114_(1)7"/>
      <sheetName val="O__114_(2)7"/>
      <sheetName val="O__1157"/>
      <sheetName val="O__121_(1)7"/>
      <sheetName val="O__121_(2)7"/>
      <sheetName val="O__121_(3)7"/>
      <sheetName val="O__122_(1)7"/>
      <sheetName val="O__122_(2)7"/>
      <sheetName val="O__123_(1)7"/>
      <sheetName val="O__123_(2)7"/>
      <sheetName val="O__123_(3)7"/>
      <sheetName val="O__123_(4)7"/>
      <sheetName val="O__1247"/>
      <sheetName val="O__1257"/>
      <sheetName val="O__126_(1)7"/>
      <sheetName val="O__126_(2)7"/>
      <sheetName val="O__1317"/>
      <sheetName val="O__1327"/>
      <sheetName val="O__1337"/>
      <sheetName val="O__1417"/>
      <sheetName val="O__1427"/>
      <sheetName val="O__LFA_7"/>
      <sheetName val="O__2117"/>
      <sheetName val="O__2127"/>
      <sheetName val="O__2137"/>
      <sheetName val="O__AGRI-ENV7"/>
      <sheetName val="O__214_(1)7"/>
      <sheetName val="O__214_(2)7"/>
      <sheetName val="O__2157"/>
      <sheetName val="O__2167"/>
      <sheetName val="O__221_(1)7"/>
      <sheetName val="O__221_(2)7"/>
      <sheetName val="O__221_(3)7"/>
      <sheetName val="O__222_(1)7"/>
      <sheetName val="O__222_(2)7"/>
      <sheetName val="O__223_(1)7"/>
      <sheetName val="O__223_(2)7"/>
      <sheetName val="O__223_(3)7"/>
      <sheetName val="O__2247"/>
      <sheetName val="O__2257"/>
      <sheetName val="O__226_(1)7"/>
      <sheetName val="O__226_(2)7"/>
      <sheetName val="O__2277"/>
      <sheetName val="O__3117"/>
      <sheetName val="O__3127"/>
      <sheetName val="O__3137"/>
      <sheetName val="O__3217"/>
      <sheetName val="O__3227"/>
      <sheetName val="O__3237"/>
      <sheetName val="O__331_(1)7"/>
      <sheetName val="O__331_(2)7"/>
      <sheetName val="O__331_(3)7"/>
      <sheetName val="O__341_(1)7"/>
      <sheetName val="O__341_(2)7"/>
      <sheetName val="O__341_(3)7"/>
      <sheetName val="O__41_(1)7"/>
      <sheetName val="O__41_(2)7"/>
      <sheetName val="O__41_(3)7"/>
      <sheetName val="O__4217"/>
      <sheetName val="O__4317"/>
      <sheetName val="Overview_monitoring_tables8"/>
      <sheetName val="G1_8"/>
      <sheetName val="O__111_(1)8"/>
      <sheetName val="O__111_(2)8"/>
      <sheetName val="O__112_(1)8"/>
      <sheetName val="O__112_(2)8"/>
      <sheetName val="O__1138"/>
      <sheetName val="O__114_(1)8"/>
      <sheetName val="O__114_(2)8"/>
      <sheetName val="O__1158"/>
      <sheetName val="O__121_(1)8"/>
      <sheetName val="O__121_(2)8"/>
      <sheetName val="O__121_(3)8"/>
      <sheetName val="O__122_(1)8"/>
      <sheetName val="O__122_(2)8"/>
      <sheetName val="O__123_(1)8"/>
      <sheetName val="O__123_(2)8"/>
      <sheetName val="O__123_(3)8"/>
      <sheetName val="O__123_(4)8"/>
      <sheetName val="O__1248"/>
      <sheetName val="O__1258"/>
      <sheetName val="O__126_(1)8"/>
      <sheetName val="O__126_(2)8"/>
      <sheetName val="O__1318"/>
      <sheetName val="O__1328"/>
      <sheetName val="O__1338"/>
      <sheetName val="O__1418"/>
      <sheetName val="O__1428"/>
      <sheetName val="O__LFA_8"/>
      <sheetName val="O__2118"/>
      <sheetName val="O__2128"/>
      <sheetName val="O__2138"/>
      <sheetName val="O__AGRI-ENV8"/>
      <sheetName val="O__214_(1)8"/>
      <sheetName val="O__214_(2)8"/>
      <sheetName val="O__2158"/>
      <sheetName val="O__2168"/>
      <sheetName val="O__221_(1)8"/>
      <sheetName val="O__221_(2)8"/>
      <sheetName val="O__221_(3)8"/>
      <sheetName val="O__222_(1)8"/>
      <sheetName val="O__222_(2)8"/>
      <sheetName val="O__223_(1)8"/>
      <sheetName val="O__223_(2)8"/>
      <sheetName val="O__223_(3)8"/>
      <sheetName val="O__2248"/>
      <sheetName val="O__2258"/>
      <sheetName val="O__226_(1)8"/>
      <sheetName val="O__226_(2)8"/>
      <sheetName val="O__2278"/>
      <sheetName val="O__3118"/>
      <sheetName val="O__3128"/>
      <sheetName val="O__3138"/>
      <sheetName val="O__3218"/>
      <sheetName val="O__3228"/>
      <sheetName val="O__3238"/>
      <sheetName val="O__331_(1)8"/>
      <sheetName val="O__331_(2)8"/>
      <sheetName val="O__331_(3)8"/>
      <sheetName val="O__341_(1)8"/>
      <sheetName val="O__341_(2)8"/>
      <sheetName val="O__341_(3)8"/>
      <sheetName val="O__41_(1)8"/>
      <sheetName val="O__41_(2)8"/>
      <sheetName val="O__41_(3)8"/>
      <sheetName val="O__4218"/>
      <sheetName val="O__4318"/>
      <sheetName val="Overview_monitoring_tables9"/>
      <sheetName val="G1_9"/>
      <sheetName val="O__111_(1)9"/>
      <sheetName val="O__111_(2)9"/>
      <sheetName val="O__112_(1)9"/>
      <sheetName val="O__112_(2)9"/>
      <sheetName val="O__1139"/>
      <sheetName val="O__114_(1)9"/>
      <sheetName val="O__114_(2)9"/>
      <sheetName val="O__1159"/>
      <sheetName val="O__121_(1)9"/>
      <sheetName val="O__121_(2)9"/>
      <sheetName val="O__121_(3)9"/>
      <sheetName val="O__122_(1)9"/>
      <sheetName val="O__122_(2)9"/>
      <sheetName val="O__123_(1)9"/>
      <sheetName val="O__123_(2)9"/>
      <sheetName val="O__123_(3)9"/>
      <sheetName val="O__123_(4)9"/>
      <sheetName val="O__1249"/>
      <sheetName val="O__1259"/>
      <sheetName val="O__126_(1)9"/>
      <sheetName val="O__126_(2)9"/>
      <sheetName val="O__1319"/>
      <sheetName val="O__1329"/>
      <sheetName val="O__1339"/>
      <sheetName val="O__1419"/>
      <sheetName val="O__1429"/>
      <sheetName val="O__LFA_9"/>
      <sheetName val="O__2119"/>
      <sheetName val="O__2129"/>
      <sheetName val="O__2139"/>
      <sheetName val="O__AGRI-ENV9"/>
      <sheetName val="O__214_(1)9"/>
      <sheetName val="O__214_(2)9"/>
      <sheetName val="O__2159"/>
      <sheetName val="O__2169"/>
      <sheetName val="O__221_(1)9"/>
      <sheetName val="O__221_(2)9"/>
      <sheetName val="O__221_(3)9"/>
      <sheetName val="O__222_(1)9"/>
      <sheetName val="O__222_(2)9"/>
      <sheetName val="O__223_(1)9"/>
      <sheetName val="O__223_(2)9"/>
      <sheetName val="O__223_(3)9"/>
      <sheetName val="O__2249"/>
      <sheetName val="O__2259"/>
      <sheetName val="O__226_(1)9"/>
      <sheetName val="O__226_(2)9"/>
      <sheetName val="O__2279"/>
      <sheetName val="O__3119"/>
      <sheetName val="O__3129"/>
      <sheetName val="O__3139"/>
      <sheetName val="O__3219"/>
      <sheetName val="O__3229"/>
      <sheetName val="O__3239"/>
      <sheetName val="O__331_(1)9"/>
      <sheetName val="O__331_(2)9"/>
      <sheetName val="O__331_(3)9"/>
      <sheetName val="O__341_(1)9"/>
      <sheetName val="O__341_(2)9"/>
      <sheetName val="O__341_(3)9"/>
      <sheetName val="O__41_(1)9"/>
      <sheetName val="O__41_(2)9"/>
      <sheetName val="O__41_(3)9"/>
      <sheetName val="O__4219"/>
      <sheetName val="O__4319"/>
      <sheetName val="Overview_monitoring_tables10"/>
      <sheetName val="G1_10"/>
      <sheetName val="O__111_(1)10"/>
      <sheetName val="O__111_(2)10"/>
      <sheetName val="O__112_(1)10"/>
      <sheetName val="O__112_(2)10"/>
      <sheetName val="O__11310"/>
      <sheetName val="O__114_(1)10"/>
      <sheetName val="O__114_(2)10"/>
      <sheetName val="O__11510"/>
      <sheetName val="O__121_(1)10"/>
      <sheetName val="O__121_(2)10"/>
      <sheetName val="O__121_(3)10"/>
      <sheetName val="O__122_(1)10"/>
      <sheetName val="O__122_(2)10"/>
      <sheetName val="O__123_(1)10"/>
      <sheetName val="O__123_(2)10"/>
      <sheetName val="O__123_(3)10"/>
      <sheetName val="O__123_(4)10"/>
      <sheetName val="O__12410"/>
      <sheetName val="O__12510"/>
      <sheetName val="O__126_(1)10"/>
      <sheetName val="O__126_(2)10"/>
      <sheetName val="O__13110"/>
      <sheetName val="O__13210"/>
      <sheetName val="O__13310"/>
      <sheetName val="O__14110"/>
      <sheetName val="O__14210"/>
      <sheetName val="O__LFA_10"/>
      <sheetName val="O__21110"/>
      <sheetName val="O__21210"/>
      <sheetName val="O__21310"/>
      <sheetName val="O__AGRI-ENV10"/>
      <sheetName val="O__214_(1)10"/>
      <sheetName val="O__214_(2)10"/>
      <sheetName val="O__21510"/>
      <sheetName val="O__21610"/>
      <sheetName val="O__221_(1)10"/>
      <sheetName val="O__221_(2)10"/>
      <sheetName val="O__221_(3)10"/>
      <sheetName val="O__222_(1)10"/>
      <sheetName val="O__222_(2)10"/>
      <sheetName val="O__223_(1)10"/>
      <sheetName val="O__223_(2)10"/>
      <sheetName val="O__223_(3)10"/>
      <sheetName val="O__22410"/>
      <sheetName val="O__22510"/>
      <sheetName val="O__226_(1)10"/>
      <sheetName val="O__226_(2)10"/>
      <sheetName val="O__22710"/>
      <sheetName val="O__31110"/>
      <sheetName val="O__31210"/>
      <sheetName val="O__31310"/>
      <sheetName val="O__32110"/>
      <sheetName val="O__32210"/>
      <sheetName val="O__32310"/>
      <sheetName val="O__331_(1)10"/>
      <sheetName val="O__331_(2)10"/>
      <sheetName val="O__331_(3)10"/>
      <sheetName val="O__341_(1)10"/>
      <sheetName val="O__341_(2)10"/>
      <sheetName val="O__341_(3)10"/>
      <sheetName val="O__41_(1)10"/>
      <sheetName val="O__41_(2)10"/>
      <sheetName val="O__41_(3)10"/>
      <sheetName val="O__42110"/>
      <sheetName val="O__43110"/>
      <sheetName val="Overview_monitoring_tables11"/>
      <sheetName val="G1_11"/>
      <sheetName val="O__111_(1)11"/>
      <sheetName val="O__111_(2)11"/>
      <sheetName val="O__112_(1)11"/>
      <sheetName val="O__112_(2)11"/>
      <sheetName val="O__11311"/>
      <sheetName val="O__114_(1)11"/>
      <sheetName val="O__114_(2)11"/>
      <sheetName val="O__11511"/>
      <sheetName val="O__121_(1)11"/>
      <sheetName val="O__121_(2)11"/>
      <sheetName val="O__121_(3)11"/>
      <sheetName val="O__122_(1)11"/>
      <sheetName val="O__122_(2)11"/>
      <sheetName val="O__123_(1)11"/>
      <sheetName val="O__123_(2)11"/>
      <sheetName val="O__123_(3)11"/>
      <sheetName val="O__123_(4)11"/>
      <sheetName val="O__12411"/>
      <sheetName val="O__12511"/>
      <sheetName val="O__126_(1)11"/>
      <sheetName val="O__126_(2)11"/>
      <sheetName val="O__13111"/>
      <sheetName val="O__13211"/>
      <sheetName val="O__13311"/>
      <sheetName val="O__14111"/>
      <sheetName val="O__14211"/>
      <sheetName val="O__LFA_11"/>
      <sheetName val="O__21111"/>
      <sheetName val="O__21211"/>
      <sheetName val="O__21311"/>
      <sheetName val="O__AGRI-ENV11"/>
      <sheetName val="O__214_(1)11"/>
      <sheetName val="O__214_(2)11"/>
      <sheetName val="O__21511"/>
      <sheetName val="O__21611"/>
      <sheetName val="O__221_(1)11"/>
      <sheetName val="O__221_(2)11"/>
      <sheetName val="O__221_(3)11"/>
      <sheetName val="O__222_(1)11"/>
      <sheetName val="O__222_(2)11"/>
      <sheetName val="O__223_(1)11"/>
      <sheetName val="O__223_(2)11"/>
      <sheetName val="O__223_(3)11"/>
      <sheetName val="O__22411"/>
      <sheetName val="O__22511"/>
      <sheetName val="O__226_(1)11"/>
      <sheetName val="O__226_(2)11"/>
      <sheetName val="O__22711"/>
      <sheetName val="O__31111"/>
      <sheetName val="O__31211"/>
      <sheetName val="O__31311"/>
      <sheetName val="O__32111"/>
      <sheetName val="O__32211"/>
      <sheetName val="O__32311"/>
      <sheetName val="O__331_(1)11"/>
      <sheetName val="O__331_(2)11"/>
      <sheetName val="O__331_(3)11"/>
      <sheetName val="O__341_(1)11"/>
      <sheetName val="O__341_(2)11"/>
      <sheetName val="O__341_(3)11"/>
      <sheetName val="O__41_(1)11"/>
      <sheetName val="O__41_(2)11"/>
      <sheetName val="O__41_(3)11"/>
      <sheetName val="O__42111"/>
      <sheetName val="O__43111"/>
      <sheetName val="Overview_monitoring_tables13"/>
      <sheetName val="G1_13"/>
      <sheetName val="O__111_(1)13"/>
      <sheetName val="O__111_(2)13"/>
      <sheetName val="O__112_(1)13"/>
      <sheetName val="O__112_(2)13"/>
      <sheetName val="O__11313"/>
      <sheetName val="O__114_(1)13"/>
      <sheetName val="O__114_(2)13"/>
      <sheetName val="O__11513"/>
      <sheetName val="O__121_(1)13"/>
      <sheetName val="O__121_(2)13"/>
      <sheetName val="O__121_(3)13"/>
      <sheetName val="O__122_(1)13"/>
      <sheetName val="O__122_(2)13"/>
      <sheetName val="O__123_(1)13"/>
      <sheetName val="O__123_(2)13"/>
      <sheetName val="O__123_(3)13"/>
      <sheetName val="O__123_(4)13"/>
      <sheetName val="O__12413"/>
      <sheetName val="O__12513"/>
      <sheetName val="O__126_(1)13"/>
      <sheetName val="O__126_(2)13"/>
      <sheetName val="O__13113"/>
      <sheetName val="O__13213"/>
      <sheetName val="O__13313"/>
      <sheetName val="O__14113"/>
      <sheetName val="O__14213"/>
      <sheetName val="O__LFA_13"/>
      <sheetName val="O__21113"/>
      <sheetName val="O__21213"/>
      <sheetName val="O__21313"/>
      <sheetName val="O__AGRI-ENV13"/>
      <sheetName val="O__214_(1)13"/>
      <sheetName val="O__214_(2)13"/>
      <sheetName val="O__21513"/>
      <sheetName val="O__21613"/>
      <sheetName val="O__221_(1)13"/>
      <sheetName val="O__221_(2)13"/>
      <sheetName val="O__221_(3)13"/>
      <sheetName val="O__222_(1)13"/>
      <sheetName val="O__222_(2)13"/>
      <sheetName val="O__223_(1)13"/>
      <sheetName val="O__223_(2)13"/>
      <sheetName val="O__223_(3)13"/>
      <sheetName val="O__22413"/>
      <sheetName val="O__22513"/>
      <sheetName val="O__226_(1)13"/>
      <sheetName val="O__226_(2)13"/>
      <sheetName val="O__22713"/>
      <sheetName val="O__31113"/>
      <sheetName val="O__31213"/>
      <sheetName val="O__31313"/>
      <sheetName val="O__32113"/>
      <sheetName val="O__32213"/>
      <sheetName val="O__32313"/>
      <sheetName val="O__331_(1)13"/>
      <sheetName val="O__331_(2)13"/>
      <sheetName val="O__331_(3)13"/>
      <sheetName val="O__341_(1)13"/>
      <sheetName val="O__341_(2)13"/>
      <sheetName val="O__341_(3)13"/>
      <sheetName val="O__41_(1)13"/>
      <sheetName val="O__41_(2)13"/>
      <sheetName val="O__41_(3)13"/>
      <sheetName val="O__42113"/>
      <sheetName val="O__43113"/>
      <sheetName val="Overview_monitoring_tables12"/>
      <sheetName val="G1_12"/>
      <sheetName val="O__111_(1)12"/>
      <sheetName val="O__111_(2)12"/>
      <sheetName val="O__112_(1)12"/>
      <sheetName val="O__112_(2)12"/>
      <sheetName val="O__11312"/>
      <sheetName val="O__114_(1)12"/>
      <sheetName val="O__114_(2)12"/>
      <sheetName val="O__11512"/>
      <sheetName val="O__121_(1)12"/>
      <sheetName val="O__121_(2)12"/>
      <sheetName val="O__121_(3)12"/>
      <sheetName val="O__122_(1)12"/>
      <sheetName val="O__122_(2)12"/>
      <sheetName val="O__123_(1)12"/>
      <sheetName val="O__123_(2)12"/>
      <sheetName val="O__123_(3)12"/>
      <sheetName val="O__123_(4)12"/>
      <sheetName val="O__12412"/>
      <sheetName val="O__12512"/>
      <sheetName val="O__126_(1)12"/>
      <sheetName val="O__126_(2)12"/>
      <sheetName val="O__13112"/>
      <sheetName val="O__13212"/>
      <sheetName val="O__13312"/>
      <sheetName val="O__14112"/>
      <sheetName val="O__14212"/>
      <sheetName val="O__LFA_12"/>
      <sheetName val="O__21112"/>
      <sheetName val="O__21212"/>
      <sheetName val="O__21312"/>
      <sheetName val="O__AGRI-ENV12"/>
      <sheetName val="O__214_(1)12"/>
      <sheetName val="O__214_(2)12"/>
      <sheetName val="O__21512"/>
      <sheetName val="O__21612"/>
      <sheetName val="O__221_(1)12"/>
      <sheetName val="O__221_(2)12"/>
      <sheetName val="O__221_(3)12"/>
      <sheetName val="O__222_(1)12"/>
      <sheetName val="O__222_(2)12"/>
      <sheetName val="O__223_(1)12"/>
      <sheetName val="O__223_(2)12"/>
      <sheetName val="O__223_(3)12"/>
      <sheetName val="O__22412"/>
      <sheetName val="O__22512"/>
      <sheetName val="O__226_(1)12"/>
      <sheetName val="O__226_(2)12"/>
      <sheetName val="O__22712"/>
      <sheetName val="O__31112"/>
      <sheetName val="O__31212"/>
      <sheetName val="O__31312"/>
      <sheetName val="O__32112"/>
      <sheetName val="O__32212"/>
      <sheetName val="O__32312"/>
      <sheetName val="O__331_(1)12"/>
      <sheetName val="O__331_(2)12"/>
      <sheetName val="O__331_(3)12"/>
      <sheetName val="O__341_(1)12"/>
      <sheetName val="O__341_(2)12"/>
      <sheetName val="O__341_(3)12"/>
      <sheetName val="O__41_(1)12"/>
      <sheetName val="O__41_(2)12"/>
      <sheetName val="O__41_(3)12"/>
      <sheetName val="O__42112"/>
      <sheetName val="O__43112"/>
      <sheetName val="Overview_monitoring_tables14"/>
      <sheetName val="G1_14"/>
      <sheetName val="O__111_(1)14"/>
      <sheetName val="O__111_(2)14"/>
      <sheetName val="O__112_(1)14"/>
      <sheetName val="O__112_(2)14"/>
      <sheetName val="O__11314"/>
      <sheetName val="O__114_(1)14"/>
      <sheetName val="O__114_(2)14"/>
      <sheetName val="O__11514"/>
      <sheetName val="O__121_(1)14"/>
      <sheetName val="O__121_(2)14"/>
      <sheetName val="O__121_(3)14"/>
      <sheetName val="O__122_(1)14"/>
      <sheetName val="O__122_(2)14"/>
      <sheetName val="O__123_(1)14"/>
      <sheetName val="O__123_(2)14"/>
      <sheetName val="O__123_(3)14"/>
      <sheetName val="O__123_(4)14"/>
      <sheetName val="O__12414"/>
      <sheetName val="O__12514"/>
      <sheetName val="O__126_(1)14"/>
      <sheetName val="O__126_(2)14"/>
      <sheetName val="O__13114"/>
      <sheetName val="O__13214"/>
      <sheetName val="O__13314"/>
      <sheetName val="O__14114"/>
      <sheetName val="O__14214"/>
      <sheetName val="O__LFA_14"/>
      <sheetName val="O__21114"/>
      <sheetName val="O__21214"/>
      <sheetName val="O__21314"/>
      <sheetName val="O__AGRI-ENV14"/>
      <sheetName val="O__214_(1)14"/>
      <sheetName val="O__214_(2)14"/>
      <sheetName val="O__21514"/>
      <sheetName val="O__21614"/>
      <sheetName val="O__221_(1)14"/>
      <sheetName val="O__221_(2)14"/>
      <sheetName val="O__221_(3)14"/>
      <sheetName val="O__222_(1)14"/>
      <sheetName val="O__222_(2)14"/>
      <sheetName val="O__223_(1)14"/>
      <sheetName val="O__223_(2)14"/>
      <sheetName val="O__223_(3)14"/>
      <sheetName val="O__22414"/>
      <sheetName val="O__22514"/>
      <sheetName val="O__226_(1)14"/>
      <sheetName val="O__226_(2)14"/>
      <sheetName val="O__22714"/>
      <sheetName val="O__31114"/>
      <sheetName val="O__31214"/>
      <sheetName val="O__31314"/>
      <sheetName val="O__32114"/>
      <sheetName val="O__32214"/>
      <sheetName val="O__32314"/>
      <sheetName val="O__331_(1)14"/>
      <sheetName val="O__331_(2)14"/>
      <sheetName val="O__331_(3)14"/>
      <sheetName val="O__341_(1)14"/>
      <sheetName val="O__341_(2)14"/>
      <sheetName val="O__341_(3)14"/>
      <sheetName val="O__41_(1)14"/>
      <sheetName val="O__41_(2)14"/>
      <sheetName val="O__41_(3)14"/>
      <sheetName val="O__42114"/>
      <sheetName val="O__43114"/>
      <sheetName val="Overview_monitoring_tables15"/>
      <sheetName val="G1_15"/>
      <sheetName val="O__111_(1)15"/>
      <sheetName val="O__111_(2)15"/>
      <sheetName val="O__112_(1)15"/>
      <sheetName val="O__112_(2)15"/>
      <sheetName val="O__11315"/>
      <sheetName val="O__114_(1)15"/>
      <sheetName val="O__114_(2)15"/>
      <sheetName val="O__11515"/>
      <sheetName val="O__121_(1)15"/>
      <sheetName val="O__121_(2)15"/>
      <sheetName val="O__121_(3)15"/>
      <sheetName val="O__122_(1)15"/>
      <sheetName val="O__122_(2)15"/>
      <sheetName val="O__123_(1)15"/>
      <sheetName val="O__123_(2)15"/>
      <sheetName val="O__123_(3)15"/>
      <sheetName val="O__123_(4)15"/>
      <sheetName val="O__12415"/>
      <sheetName val="O__12515"/>
      <sheetName val="O__126_(1)15"/>
      <sheetName val="O__126_(2)15"/>
      <sheetName val="O__13115"/>
      <sheetName val="O__13215"/>
      <sheetName val="O__13315"/>
      <sheetName val="O__14115"/>
      <sheetName val="O__14215"/>
      <sheetName val="O__LFA_15"/>
      <sheetName val="O__21115"/>
      <sheetName val="O__21215"/>
      <sheetName val="O__21315"/>
      <sheetName val="O__AGRI-ENV15"/>
      <sheetName val="O__214_(1)15"/>
      <sheetName val="O__214_(2)15"/>
      <sheetName val="O__21515"/>
      <sheetName val="O__21615"/>
      <sheetName val="O__221_(1)15"/>
      <sheetName val="O__221_(2)15"/>
      <sheetName val="O__221_(3)15"/>
      <sheetName val="O__222_(1)15"/>
      <sheetName val="O__222_(2)15"/>
      <sheetName val="O__223_(1)15"/>
      <sheetName val="O__223_(2)15"/>
      <sheetName val="O__223_(3)15"/>
      <sheetName val="O__22415"/>
      <sheetName val="O__22515"/>
      <sheetName val="O__226_(1)15"/>
      <sheetName val="O__226_(2)15"/>
      <sheetName val="O__22715"/>
      <sheetName val="O__31115"/>
      <sheetName val="O__31215"/>
      <sheetName val="O__31315"/>
      <sheetName val="O__32115"/>
      <sheetName val="O__32215"/>
      <sheetName val="O__32315"/>
      <sheetName val="O__331_(1)15"/>
      <sheetName val="O__331_(2)15"/>
      <sheetName val="O__331_(3)15"/>
      <sheetName val="O__341_(1)15"/>
      <sheetName val="O__341_(2)15"/>
      <sheetName val="O__341_(3)15"/>
      <sheetName val="O__41_(1)15"/>
      <sheetName val="O__41_(2)15"/>
      <sheetName val="O__41_(3)15"/>
      <sheetName val="O__42115"/>
      <sheetName val="O__43115"/>
    </sheetNames>
    <sheetDataSet>
      <sheetData sheetId="0">
        <row r="2">
          <cell r="E2" t="str">
            <v>AT</v>
          </cell>
          <cell r="G2" t="str">
            <v>Yes</v>
          </cell>
          <cell r="I2">
            <v>2007</v>
          </cell>
          <cell r="K2" t="str">
            <v>X</v>
          </cell>
          <cell r="M2" t="str">
            <v>Axis 1</v>
          </cell>
        </row>
        <row r="3">
          <cell r="E3" t="str">
            <v>BE</v>
          </cell>
          <cell r="G3" t="str">
            <v>No</v>
          </cell>
          <cell r="I3">
            <v>2008</v>
          </cell>
          <cell r="K3" t="str">
            <v>NP</v>
          </cell>
          <cell r="M3" t="str">
            <v>Axis 2</v>
          </cell>
        </row>
        <row r="4">
          <cell r="E4" t="str">
            <v>BG</v>
          </cell>
          <cell r="I4">
            <v>2009</v>
          </cell>
          <cell r="K4" t="str">
            <v>NI</v>
          </cell>
          <cell r="M4" t="str">
            <v>Axis 3</v>
          </cell>
        </row>
        <row r="5">
          <cell r="E5" t="str">
            <v>CY</v>
          </cell>
          <cell r="I5">
            <v>2010</v>
          </cell>
          <cell r="M5" t="str">
            <v>Axis 4</v>
          </cell>
        </row>
        <row r="6">
          <cell r="E6" t="str">
            <v>CZ</v>
          </cell>
          <cell r="I6">
            <v>2011</v>
          </cell>
        </row>
        <row r="7">
          <cell r="E7" t="str">
            <v>DE</v>
          </cell>
          <cell r="I7">
            <v>2012</v>
          </cell>
        </row>
        <row r="8">
          <cell r="E8" t="str">
            <v>DK</v>
          </cell>
          <cell r="I8">
            <v>2013</v>
          </cell>
        </row>
        <row r="9">
          <cell r="E9" t="str">
            <v>EE</v>
          </cell>
        </row>
        <row r="10">
          <cell r="E10" t="str">
            <v>ES</v>
          </cell>
        </row>
        <row r="11">
          <cell r="E11" t="str">
            <v>FI</v>
          </cell>
        </row>
        <row r="12">
          <cell r="E12" t="str">
            <v>FR</v>
          </cell>
        </row>
        <row r="13">
          <cell r="E13" t="str">
            <v>GR</v>
          </cell>
        </row>
        <row r="14">
          <cell r="E14" t="str">
            <v>HU</v>
          </cell>
        </row>
        <row r="15">
          <cell r="E15" t="str">
            <v>IE</v>
          </cell>
        </row>
        <row r="16">
          <cell r="E16" t="str">
            <v>IT</v>
          </cell>
        </row>
        <row r="17">
          <cell r="E17" t="str">
            <v>LT</v>
          </cell>
        </row>
        <row r="18">
          <cell r="E18" t="str">
            <v>LU</v>
          </cell>
        </row>
        <row r="19">
          <cell r="E19" t="str">
            <v>LV</v>
          </cell>
        </row>
        <row r="20">
          <cell r="E20" t="str">
            <v>MT</v>
          </cell>
        </row>
        <row r="21">
          <cell r="E21" t="str">
            <v>NL</v>
          </cell>
        </row>
        <row r="22">
          <cell r="E22" t="str">
            <v>PL</v>
          </cell>
        </row>
        <row r="23">
          <cell r="E23" t="str">
            <v>PT</v>
          </cell>
        </row>
        <row r="24">
          <cell r="E24" t="str">
            <v>RO</v>
          </cell>
        </row>
        <row r="25">
          <cell r="E25" t="str">
            <v>SE</v>
          </cell>
        </row>
        <row r="26">
          <cell r="E26" t="str">
            <v>SI</v>
          </cell>
        </row>
        <row r="27">
          <cell r="E27" t="str">
            <v>SK</v>
          </cell>
        </row>
        <row r="28">
          <cell r="E28" t="str">
            <v>UK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/>
      <sheetData sheetId="218"/>
      <sheetData sheetId="219"/>
      <sheetData sheetId="220"/>
      <sheetData sheetId="221"/>
      <sheetData sheetId="222"/>
      <sheetData sheetId="223"/>
      <sheetData sheetId="224"/>
      <sheetData sheetId="225"/>
      <sheetData sheetId="226"/>
      <sheetData sheetId="227"/>
      <sheetData sheetId="228"/>
      <sheetData sheetId="229"/>
      <sheetData sheetId="230"/>
      <sheetData sheetId="231"/>
      <sheetData sheetId="232"/>
      <sheetData sheetId="233"/>
      <sheetData sheetId="234"/>
      <sheetData sheetId="235"/>
      <sheetData sheetId="236"/>
      <sheetData sheetId="237"/>
      <sheetData sheetId="238"/>
      <sheetData sheetId="239"/>
      <sheetData sheetId="240"/>
      <sheetData sheetId="241"/>
      <sheetData sheetId="242"/>
      <sheetData sheetId="243"/>
      <sheetData sheetId="244"/>
      <sheetData sheetId="245"/>
      <sheetData sheetId="246"/>
      <sheetData sheetId="247"/>
      <sheetData sheetId="248"/>
      <sheetData sheetId="249"/>
      <sheetData sheetId="250"/>
      <sheetData sheetId="251"/>
      <sheetData sheetId="252"/>
      <sheetData sheetId="253"/>
      <sheetData sheetId="254"/>
      <sheetData sheetId="255"/>
      <sheetData sheetId="256"/>
      <sheetData sheetId="257"/>
      <sheetData sheetId="258"/>
      <sheetData sheetId="259"/>
      <sheetData sheetId="260"/>
      <sheetData sheetId="261"/>
      <sheetData sheetId="262"/>
      <sheetData sheetId="263"/>
      <sheetData sheetId="264"/>
      <sheetData sheetId="265"/>
      <sheetData sheetId="266"/>
      <sheetData sheetId="267"/>
      <sheetData sheetId="268"/>
      <sheetData sheetId="269"/>
      <sheetData sheetId="270"/>
      <sheetData sheetId="271"/>
      <sheetData sheetId="272"/>
      <sheetData sheetId="273"/>
      <sheetData sheetId="274"/>
      <sheetData sheetId="275"/>
      <sheetData sheetId="276"/>
      <sheetData sheetId="277"/>
      <sheetData sheetId="278"/>
      <sheetData sheetId="279"/>
      <sheetData sheetId="280"/>
      <sheetData sheetId="281"/>
      <sheetData sheetId="282"/>
      <sheetData sheetId="283"/>
      <sheetData sheetId="284"/>
      <sheetData sheetId="285"/>
      <sheetData sheetId="286"/>
      <sheetData sheetId="287"/>
      <sheetData sheetId="288"/>
      <sheetData sheetId="289"/>
      <sheetData sheetId="290"/>
      <sheetData sheetId="291"/>
      <sheetData sheetId="292"/>
      <sheetData sheetId="293"/>
      <sheetData sheetId="294"/>
      <sheetData sheetId="295"/>
      <sheetData sheetId="296"/>
      <sheetData sheetId="297"/>
      <sheetData sheetId="298"/>
      <sheetData sheetId="299"/>
      <sheetData sheetId="300"/>
      <sheetData sheetId="301"/>
      <sheetData sheetId="302"/>
      <sheetData sheetId="303"/>
      <sheetData sheetId="304"/>
      <sheetData sheetId="305"/>
      <sheetData sheetId="306"/>
      <sheetData sheetId="307"/>
      <sheetData sheetId="308"/>
      <sheetData sheetId="309"/>
      <sheetData sheetId="310"/>
      <sheetData sheetId="311"/>
      <sheetData sheetId="312"/>
      <sheetData sheetId="313"/>
      <sheetData sheetId="314"/>
      <sheetData sheetId="315"/>
      <sheetData sheetId="316"/>
      <sheetData sheetId="317"/>
      <sheetData sheetId="318"/>
      <sheetData sheetId="319"/>
      <sheetData sheetId="320"/>
      <sheetData sheetId="321"/>
      <sheetData sheetId="322"/>
      <sheetData sheetId="323"/>
      <sheetData sheetId="324"/>
      <sheetData sheetId="325"/>
      <sheetData sheetId="326"/>
      <sheetData sheetId="327"/>
      <sheetData sheetId="328"/>
      <sheetData sheetId="329"/>
      <sheetData sheetId="330"/>
      <sheetData sheetId="331"/>
      <sheetData sheetId="332"/>
      <sheetData sheetId="333"/>
      <sheetData sheetId="334"/>
      <sheetData sheetId="335"/>
      <sheetData sheetId="336"/>
      <sheetData sheetId="337"/>
      <sheetData sheetId="338"/>
      <sheetData sheetId="339"/>
      <sheetData sheetId="340"/>
      <sheetData sheetId="341"/>
      <sheetData sheetId="342"/>
      <sheetData sheetId="343"/>
      <sheetData sheetId="344"/>
      <sheetData sheetId="345"/>
      <sheetData sheetId="346"/>
      <sheetData sheetId="347"/>
      <sheetData sheetId="348"/>
      <sheetData sheetId="349"/>
      <sheetData sheetId="350"/>
      <sheetData sheetId="351"/>
      <sheetData sheetId="352"/>
      <sheetData sheetId="353"/>
      <sheetData sheetId="354"/>
      <sheetData sheetId="355"/>
      <sheetData sheetId="356"/>
      <sheetData sheetId="357"/>
      <sheetData sheetId="358"/>
      <sheetData sheetId="359"/>
      <sheetData sheetId="360"/>
      <sheetData sheetId="361"/>
      <sheetData sheetId="362"/>
      <sheetData sheetId="363"/>
      <sheetData sheetId="364"/>
      <sheetData sheetId="365"/>
      <sheetData sheetId="366"/>
      <sheetData sheetId="367"/>
      <sheetData sheetId="368"/>
      <sheetData sheetId="369"/>
      <sheetData sheetId="370"/>
      <sheetData sheetId="371"/>
      <sheetData sheetId="372"/>
      <sheetData sheetId="373"/>
      <sheetData sheetId="374"/>
      <sheetData sheetId="375"/>
      <sheetData sheetId="376"/>
      <sheetData sheetId="377"/>
      <sheetData sheetId="378"/>
      <sheetData sheetId="379"/>
      <sheetData sheetId="380"/>
      <sheetData sheetId="381"/>
      <sheetData sheetId="382"/>
      <sheetData sheetId="383"/>
      <sheetData sheetId="384"/>
      <sheetData sheetId="385"/>
      <sheetData sheetId="386"/>
      <sheetData sheetId="387"/>
      <sheetData sheetId="388"/>
      <sheetData sheetId="389"/>
      <sheetData sheetId="390"/>
      <sheetData sheetId="391"/>
      <sheetData sheetId="392"/>
      <sheetData sheetId="393"/>
      <sheetData sheetId="394"/>
      <sheetData sheetId="395"/>
      <sheetData sheetId="396"/>
      <sheetData sheetId="397"/>
      <sheetData sheetId="398"/>
      <sheetData sheetId="399"/>
      <sheetData sheetId="400"/>
      <sheetData sheetId="401"/>
      <sheetData sheetId="402"/>
      <sheetData sheetId="403"/>
      <sheetData sheetId="404"/>
      <sheetData sheetId="405"/>
      <sheetData sheetId="406"/>
      <sheetData sheetId="407"/>
      <sheetData sheetId="408"/>
      <sheetData sheetId="409"/>
      <sheetData sheetId="410"/>
      <sheetData sheetId="411"/>
      <sheetData sheetId="412"/>
      <sheetData sheetId="413"/>
      <sheetData sheetId="414"/>
      <sheetData sheetId="415"/>
      <sheetData sheetId="416"/>
      <sheetData sheetId="417"/>
      <sheetData sheetId="418"/>
      <sheetData sheetId="419"/>
      <sheetData sheetId="420"/>
      <sheetData sheetId="421"/>
      <sheetData sheetId="422"/>
      <sheetData sheetId="423"/>
      <sheetData sheetId="424"/>
      <sheetData sheetId="425"/>
      <sheetData sheetId="426"/>
      <sheetData sheetId="427"/>
      <sheetData sheetId="428"/>
      <sheetData sheetId="429"/>
      <sheetData sheetId="430"/>
      <sheetData sheetId="431"/>
      <sheetData sheetId="432"/>
      <sheetData sheetId="433"/>
      <sheetData sheetId="434"/>
      <sheetData sheetId="435"/>
      <sheetData sheetId="436"/>
      <sheetData sheetId="437"/>
      <sheetData sheetId="438"/>
      <sheetData sheetId="439"/>
      <sheetData sheetId="440"/>
      <sheetData sheetId="441"/>
      <sheetData sheetId="442"/>
      <sheetData sheetId="443"/>
      <sheetData sheetId="444"/>
      <sheetData sheetId="445"/>
      <sheetData sheetId="446"/>
      <sheetData sheetId="447"/>
      <sheetData sheetId="448"/>
      <sheetData sheetId="449"/>
      <sheetData sheetId="450"/>
      <sheetData sheetId="451"/>
      <sheetData sheetId="452"/>
      <sheetData sheetId="453"/>
      <sheetData sheetId="454"/>
      <sheetData sheetId="455"/>
      <sheetData sheetId="456"/>
      <sheetData sheetId="457"/>
      <sheetData sheetId="458"/>
      <sheetData sheetId="459"/>
      <sheetData sheetId="460"/>
      <sheetData sheetId="461"/>
      <sheetData sheetId="462"/>
      <sheetData sheetId="463"/>
      <sheetData sheetId="464"/>
      <sheetData sheetId="465"/>
      <sheetData sheetId="466"/>
      <sheetData sheetId="467"/>
      <sheetData sheetId="468"/>
      <sheetData sheetId="469"/>
      <sheetData sheetId="470"/>
      <sheetData sheetId="471"/>
      <sheetData sheetId="472"/>
      <sheetData sheetId="473"/>
      <sheetData sheetId="474"/>
      <sheetData sheetId="475"/>
      <sheetData sheetId="476"/>
      <sheetData sheetId="477"/>
      <sheetData sheetId="478" refreshError="1"/>
      <sheetData sheetId="479"/>
      <sheetData sheetId="480"/>
      <sheetData sheetId="481"/>
      <sheetData sheetId="482"/>
      <sheetData sheetId="483"/>
      <sheetData sheetId="484"/>
      <sheetData sheetId="485"/>
      <sheetData sheetId="486"/>
      <sheetData sheetId="487"/>
      <sheetData sheetId="488"/>
      <sheetData sheetId="489"/>
      <sheetData sheetId="490"/>
      <sheetData sheetId="491"/>
      <sheetData sheetId="492"/>
      <sheetData sheetId="493"/>
      <sheetData sheetId="494"/>
      <sheetData sheetId="495"/>
      <sheetData sheetId="496"/>
      <sheetData sheetId="497"/>
      <sheetData sheetId="498"/>
      <sheetData sheetId="499"/>
      <sheetData sheetId="500"/>
      <sheetData sheetId="501"/>
      <sheetData sheetId="502"/>
      <sheetData sheetId="503"/>
      <sheetData sheetId="504"/>
      <sheetData sheetId="505"/>
      <sheetData sheetId="506"/>
      <sheetData sheetId="507"/>
      <sheetData sheetId="508"/>
      <sheetData sheetId="509"/>
      <sheetData sheetId="510"/>
      <sheetData sheetId="511"/>
      <sheetData sheetId="512"/>
      <sheetData sheetId="513"/>
      <sheetData sheetId="514"/>
      <sheetData sheetId="515"/>
      <sheetData sheetId="516"/>
      <sheetData sheetId="517"/>
      <sheetData sheetId="518"/>
      <sheetData sheetId="519"/>
      <sheetData sheetId="520"/>
      <sheetData sheetId="521"/>
      <sheetData sheetId="522"/>
      <sheetData sheetId="523"/>
      <sheetData sheetId="524"/>
      <sheetData sheetId="525"/>
      <sheetData sheetId="526"/>
      <sheetData sheetId="527"/>
      <sheetData sheetId="528"/>
      <sheetData sheetId="529"/>
      <sheetData sheetId="530"/>
      <sheetData sheetId="531"/>
      <sheetData sheetId="532"/>
      <sheetData sheetId="533"/>
      <sheetData sheetId="534"/>
      <sheetData sheetId="535"/>
      <sheetData sheetId="536"/>
      <sheetData sheetId="537"/>
      <sheetData sheetId="538"/>
      <sheetData sheetId="539"/>
      <sheetData sheetId="540"/>
      <sheetData sheetId="541"/>
      <sheetData sheetId="542"/>
      <sheetData sheetId="543"/>
      <sheetData sheetId="544"/>
      <sheetData sheetId="545"/>
      <sheetData sheetId="546"/>
      <sheetData sheetId="547"/>
      <sheetData sheetId="548"/>
      <sheetData sheetId="549"/>
      <sheetData sheetId="550"/>
      <sheetData sheetId="551"/>
      <sheetData sheetId="552"/>
      <sheetData sheetId="553"/>
      <sheetData sheetId="554"/>
      <sheetData sheetId="555"/>
      <sheetData sheetId="556"/>
      <sheetData sheetId="557"/>
      <sheetData sheetId="558"/>
      <sheetData sheetId="559"/>
      <sheetData sheetId="560"/>
      <sheetData sheetId="561"/>
      <sheetData sheetId="562"/>
      <sheetData sheetId="563"/>
      <sheetData sheetId="564"/>
      <sheetData sheetId="565"/>
      <sheetData sheetId="566"/>
      <sheetData sheetId="567"/>
      <sheetData sheetId="568"/>
      <sheetData sheetId="569"/>
      <sheetData sheetId="570"/>
      <sheetData sheetId="571"/>
      <sheetData sheetId="572"/>
      <sheetData sheetId="573"/>
      <sheetData sheetId="574"/>
      <sheetData sheetId="575"/>
      <sheetData sheetId="576"/>
      <sheetData sheetId="577"/>
      <sheetData sheetId="578"/>
      <sheetData sheetId="579"/>
      <sheetData sheetId="580"/>
      <sheetData sheetId="581"/>
      <sheetData sheetId="582"/>
      <sheetData sheetId="583"/>
      <sheetData sheetId="584"/>
      <sheetData sheetId="585"/>
      <sheetData sheetId="586"/>
      <sheetData sheetId="587"/>
      <sheetData sheetId="588"/>
      <sheetData sheetId="589"/>
      <sheetData sheetId="590"/>
      <sheetData sheetId="591"/>
      <sheetData sheetId="592"/>
      <sheetData sheetId="593"/>
      <sheetData sheetId="594"/>
      <sheetData sheetId="595"/>
      <sheetData sheetId="596"/>
      <sheetData sheetId="597"/>
      <sheetData sheetId="598"/>
      <sheetData sheetId="599"/>
      <sheetData sheetId="600"/>
      <sheetData sheetId="601"/>
      <sheetData sheetId="602"/>
      <sheetData sheetId="603"/>
      <sheetData sheetId="604"/>
      <sheetData sheetId="605"/>
      <sheetData sheetId="606"/>
      <sheetData sheetId="607"/>
      <sheetData sheetId="608"/>
      <sheetData sheetId="609"/>
      <sheetData sheetId="610"/>
      <sheetData sheetId="611"/>
      <sheetData sheetId="612"/>
      <sheetData sheetId="613"/>
      <sheetData sheetId="614"/>
      <sheetData sheetId="615"/>
      <sheetData sheetId="616"/>
      <sheetData sheetId="617"/>
      <sheetData sheetId="618"/>
      <sheetData sheetId="619"/>
      <sheetData sheetId="620"/>
      <sheetData sheetId="621"/>
      <sheetData sheetId="622"/>
      <sheetData sheetId="623"/>
      <sheetData sheetId="624"/>
      <sheetData sheetId="625"/>
      <sheetData sheetId="626"/>
      <sheetData sheetId="627"/>
      <sheetData sheetId="628"/>
      <sheetData sheetId="629"/>
      <sheetData sheetId="630"/>
      <sheetData sheetId="631"/>
      <sheetData sheetId="632"/>
      <sheetData sheetId="633"/>
      <sheetData sheetId="634"/>
      <sheetData sheetId="635"/>
      <sheetData sheetId="636"/>
      <sheetData sheetId="637"/>
      <sheetData sheetId="638"/>
      <sheetData sheetId="639"/>
      <sheetData sheetId="640"/>
      <sheetData sheetId="641"/>
      <sheetData sheetId="642"/>
      <sheetData sheetId="643"/>
      <sheetData sheetId="644"/>
      <sheetData sheetId="645"/>
      <sheetData sheetId="646"/>
      <sheetData sheetId="647"/>
      <sheetData sheetId="648"/>
      <sheetData sheetId="649"/>
      <sheetData sheetId="650"/>
      <sheetData sheetId="651"/>
      <sheetData sheetId="652"/>
      <sheetData sheetId="653"/>
      <sheetData sheetId="654"/>
      <sheetData sheetId="655"/>
      <sheetData sheetId="656"/>
      <sheetData sheetId="657"/>
      <sheetData sheetId="658"/>
      <sheetData sheetId="659"/>
      <sheetData sheetId="660"/>
      <sheetData sheetId="661"/>
      <sheetData sheetId="662"/>
      <sheetData sheetId="663"/>
      <sheetData sheetId="664"/>
      <sheetData sheetId="665"/>
      <sheetData sheetId="666"/>
      <sheetData sheetId="667"/>
      <sheetData sheetId="668"/>
      <sheetData sheetId="669"/>
      <sheetData sheetId="670"/>
      <sheetData sheetId="671"/>
      <sheetData sheetId="672"/>
      <sheetData sheetId="673"/>
      <sheetData sheetId="674"/>
      <sheetData sheetId="675"/>
      <sheetData sheetId="676"/>
      <sheetData sheetId="677"/>
      <sheetData sheetId="678"/>
      <sheetData sheetId="679"/>
      <sheetData sheetId="680"/>
      <sheetData sheetId="681"/>
      <sheetData sheetId="682"/>
      <sheetData sheetId="683"/>
      <sheetData sheetId="684"/>
      <sheetData sheetId="685"/>
      <sheetData sheetId="686"/>
      <sheetData sheetId="687"/>
      <sheetData sheetId="688"/>
      <sheetData sheetId="689"/>
      <sheetData sheetId="690"/>
      <sheetData sheetId="691"/>
      <sheetData sheetId="692"/>
      <sheetData sheetId="693"/>
      <sheetData sheetId="694"/>
      <sheetData sheetId="695"/>
      <sheetData sheetId="696"/>
      <sheetData sheetId="697"/>
      <sheetData sheetId="698"/>
      <sheetData sheetId="699"/>
      <sheetData sheetId="700"/>
      <sheetData sheetId="701"/>
      <sheetData sheetId="702"/>
      <sheetData sheetId="703"/>
      <sheetData sheetId="704"/>
      <sheetData sheetId="705"/>
      <sheetData sheetId="706"/>
      <sheetData sheetId="707"/>
      <sheetData sheetId="708"/>
      <sheetData sheetId="709"/>
      <sheetData sheetId="710"/>
      <sheetData sheetId="711"/>
      <sheetData sheetId="712"/>
      <sheetData sheetId="713"/>
      <sheetData sheetId="714"/>
      <sheetData sheetId="715"/>
      <sheetData sheetId="716"/>
      <sheetData sheetId="717"/>
      <sheetData sheetId="718"/>
      <sheetData sheetId="719"/>
      <sheetData sheetId="720"/>
      <sheetData sheetId="721"/>
      <sheetData sheetId="722"/>
      <sheetData sheetId="723"/>
      <sheetData sheetId="724"/>
      <sheetData sheetId="725"/>
      <sheetData sheetId="726"/>
      <sheetData sheetId="727"/>
      <sheetData sheetId="728"/>
      <sheetData sheetId="729"/>
      <sheetData sheetId="730"/>
      <sheetData sheetId="731"/>
      <sheetData sheetId="732"/>
      <sheetData sheetId="733"/>
      <sheetData sheetId="734"/>
      <sheetData sheetId="735"/>
      <sheetData sheetId="736"/>
      <sheetData sheetId="737"/>
      <sheetData sheetId="738"/>
      <sheetData sheetId="739"/>
      <sheetData sheetId="740"/>
      <sheetData sheetId="741"/>
      <sheetData sheetId="742"/>
      <sheetData sheetId="743"/>
      <sheetData sheetId="744"/>
      <sheetData sheetId="745"/>
      <sheetData sheetId="746"/>
      <sheetData sheetId="747"/>
      <sheetData sheetId="748"/>
      <sheetData sheetId="749"/>
      <sheetData sheetId="750"/>
      <sheetData sheetId="751"/>
      <sheetData sheetId="752"/>
      <sheetData sheetId="753"/>
      <sheetData sheetId="754"/>
      <sheetData sheetId="755"/>
      <sheetData sheetId="756"/>
      <sheetData sheetId="757"/>
      <sheetData sheetId="758"/>
      <sheetData sheetId="759"/>
      <sheetData sheetId="760"/>
      <sheetData sheetId="761"/>
      <sheetData sheetId="762"/>
      <sheetData sheetId="763"/>
      <sheetData sheetId="764"/>
      <sheetData sheetId="765"/>
      <sheetData sheetId="766"/>
      <sheetData sheetId="767"/>
      <sheetData sheetId="768"/>
      <sheetData sheetId="769"/>
      <sheetData sheetId="770"/>
      <sheetData sheetId="771"/>
      <sheetData sheetId="772"/>
      <sheetData sheetId="773"/>
      <sheetData sheetId="774"/>
      <sheetData sheetId="775"/>
      <sheetData sheetId="776"/>
      <sheetData sheetId="777"/>
      <sheetData sheetId="778"/>
      <sheetData sheetId="779"/>
      <sheetData sheetId="780"/>
      <sheetData sheetId="781"/>
      <sheetData sheetId="782"/>
      <sheetData sheetId="783"/>
      <sheetData sheetId="784"/>
      <sheetData sheetId="785"/>
      <sheetData sheetId="786"/>
      <sheetData sheetId="787"/>
      <sheetData sheetId="788"/>
      <sheetData sheetId="789"/>
      <sheetData sheetId="790"/>
      <sheetData sheetId="791"/>
      <sheetData sheetId="792"/>
      <sheetData sheetId="793"/>
      <sheetData sheetId="794"/>
      <sheetData sheetId="795"/>
      <sheetData sheetId="796"/>
      <sheetData sheetId="797"/>
      <sheetData sheetId="798"/>
      <sheetData sheetId="799"/>
      <sheetData sheetId="800"/>
      <sheetData sheetId="801"/>
      <sheetData sheetId="802"/>
      <sheetData sheetId="803"/>
      <sheetData sheetId="804"/>
      <sheetData sheetId="805"/>
      <sheetData sheetId="806"/>
      <sheetData sheetId="807"/>
      <sheetData sheetId="808"/>
      <sheetData sheetId="809"/>
      <sheetData sheetId="810"/>
      <sheetData sheetId="811"/>
      <sheetData sheetId="812"/>
      <sheetData sheetId="813"/>
      <sheetData sheetId="814"/>
      <sheetData sheetId="815"/>
      <sheetData sheetId="816"/>
      <sheetData sheetId="817"/>
      <sheetData sheetId="818"/>
      <sheetData sheetId="819"/>
      <sheetData sheetId="820"/>
      <sheetData sheetId="821"/>
      <sheetData sheetId="822"/>
      <sheetData sheetId="823"/>
      <sheetData sheetId="824"/>
      <sheetData sheetId="825"/>
      <sheetData sheetId="826"/>
      <sheetData sheetId="827"/>
      <sheetData sheetId="828"/>
      <sheetData sheetId="829"/>
      <sheetData sheetId="830"/>
      <sheetData sheetId="831"/>
      <sheetData sheetId="832"/>
      <sheetData sheetId="833"/>
      <sheetData sheetId="834"/>
      <sheetData sheetId="835"/>
      <sheetData sheetId="836"/>
      <sheetData sheetId="837"/>
      <sheetData sheetId="838"/>
      <sheetData sheetId="839"/>
      <sheetData sheetId="840"/>
      <sheetData sheetId="841"/>
      <sheetData sheetId="842"/>
      <sheetData sheetId="843"/>
      <sheetData sheetId="844"/>
      <sheetData sheetId="845"/>
      <sheetData sheetId="846"/>
      <sheetData sheetId="847"/>
      <sheetData sheetId="848"/>
      <sheetData sheetId="849"/>
      <sheetData sheetId="850"/>
      <sheetData sheetId="851"/>
      <sheetData sheetId="852"/>
      <sheetData sheetId="853"/>
      <sheetData sheetId="854"/>
      <sheetData sheetId="855"/>
      <sheetData sheetId="856"/>
      <sheetData sheetId="857"/>
      <sheetData sheetId="858"/>
      <sheetData sheetId="859"/>
      <sheetData sheetId="860"/>
      <sheetData sheetId="861"/>
      <sheetData sheetId="862"/>
      <sheetData sheetId="863"/>
      <sheetData sheetId="864"/>
      <sheetData sheetId="865"/>
      <sheetData sheetId="866"/>
      <sheetData sheetId="867"/>
      <sheetData sheetId="868"/>
      <sheetData sheetId="869"/>
      <sheetData sheetId="870"/>
      <sheetData sheetId="871"/>
      <sheetData sheetId="872"/>
      <sheetData sheetId="873"/>
      <sheetData sheetId="874"/>
      <sheetData sheetId="875"/>
      <sheetData sheetId="876"/>
      <sheetData sheetId="877"/>
      <sheetData sheetId="878"/>
      <sheetData sheetId="879"/>
      <sheetData sheetId="880"/>
      <sheetData sheetId="881"/>
      <sheetData sheetId="882"/>
      <sheetData sheetId="883"/>
      <sheetData sheetId="884"/>
      <sheetData sheetId="885"/>
      <sheetData sheetId="886"/>
      <sheetData sheetId="887"/>
      <sheetData sheetId="888"/>
      <sheetData sheetId="889"/>
      <sheetData sheetId="890"/>
      <sheetData sheetId="891"/>
      <sheetData sheetId="892"/>
      <sheetData sheetId="893"/>
      <sheetData sheetId="894"/>
      <sheetData sheetId="895"/>
      <sheetData sheetId="896"/>
      <sheetData sheetId="897"/>
      <sheetData sheetId="898"/>
      <sheetData sheetId="899"/>
      <sheetData sheetId="900"/>
      <sheetData sheetId="901"/>
      <sheetData sheetId="902"/>
      <sheetData sheetId="903"/>
      <sheetData sheetId="904"/>
      <sheetData sheetId="905"/>
      <sheetData sheetId="906"/>
      <sheetData sheetId="907"/>
      <sheetData sheetId="908"/>
      <sheetData sheetId="909"/>
      <sheetData sheetId="910"/>
      <sheetData sheetId="911"/>
      <sheetData sheetId="912"/>
      <sheetData sheetId="913"/>
      <sheetData sheetId="914"/>
      <sheetData sheetId="915"/>
      <sheetData sheetId="916"/>
      <sheetData sheetId="917"/>
      <sheetData sheetId="918"/>
      <sheetData sheetId="919"/>
      <sheetData sheetId="920"/>
      <sheetData sheetId="921"/>
      <sheetData sheetId="922"/>
      <sheetData sheetId="923"/>
      <sheetData sheetId="924"/>
      <sheetData sheetId="925"/>
      <sheetData sheetId="926"/>
      <sheetData sheetId="927"/>
      <sheetData sheetId="928"/>
      <sheetData sheetId="929"/>
      <sheetData sheetId="930"/>
      <sheetData sheetId="931"/>
      <sheetData sheetId="932"/>
      <sheetData sheetId="933"/>
      <sheetData sheetId="934"/>
      <sheetData sheetId="935"/>
      <sheetData sheetId="936"/>
      <sheetData sheetId="937"/>
      <sheetData sheetId="938"/>
      <sheetData sheetId="939"/>
      <sheetData sheetId="940"/>
      <sheetData sheetId="941"/>
      <sheetData sheetId="942"/>
      <sheetData sheetId="943"/>
      <sheetData sheetId="944"/>
      <sheetData sheetId="945"/>
      <sheetData sheetId="946"/>
      <sheetData sheetId="947"/>
      <sheetData sheetId="948"/>
      <sheetData sheetId="949"/>
      <sheetData sheetId="950"/>
      <sheetData sheetId="951"/>
      <sheetData sheetId="952"/>
      <sheetData sheetId="953"/>
      <sheetData sheetId="954"/>
      <sheetData sheetId="955"/>
      <sheetData sheetId="956"/>
      <sheetData sheetId="957"/>
      <sheetData sheetId="958"/>
      <sheetData sheetId="959"/>
      <sheetData sheetId="960"/>
      <sheetData sheetId="961"/>
      <sheetData sheetId="962"/>
      <sheetData sheetId="963"/>
      <sheetData sheetId="964"/>
      <sheetData sheetId="965"/>
      <sheetData sheetId="966"/>
      <sheetData sheetId="967"/>
      <sheetData sheetId="968"/>
      <sheetData sheetId="969"/>
      <sheetData sheetId="970"/>
      <sheetData sheetId="971"/>
      <sheetData sheetId="972"/>
      <sheetData sheetId="973"/>
      <sheetData sheetId="974"/>
      <sheetData sheetId="975"/>
      <sheetData sheetId="976"/>
      <sheetData sheetId="977"/>
      <sheetData sheetId="978"/>
      <sheetData sheetId="979"/>
      <sheetData sheetId="980"/>
      <sheetData sheetId="981"/>
      <sheetData sheetId="982"/>
      <sheetData sheetId="983"/>
      <sheetData sheetId="984"/>
      <sheetData sheetId="985"/>
      <sheetData sheetId="986"/>
      <sheetData sheetId="987"/>
      <sheetData sheetId="988"/>
      <sheetData sheetId="989"/>
      <sheetData sheetId="990"/>
      <sheetData sheetId="991"/>
      <sheetData sheetId="992"/>
      <sheetData sheetId="993"/>
      <sheetData sheetId="994"/>
      <sheetData sheetId="995"/>
      <sheetData sheetId="996"/>
      <sheetData sheetId="997"/>
      <sheetData sheetId="998"/>
      <sheetData sheetId="999"/>
      <sheetData sheetId="1000"/>
      <sheetData sheetId="1001"/>
      <sheetData sheetId="1002"/>
      <sheetData sheetId="1003"/>
      <sheetData sheetId="1004"/>
      <sheetData sheetId="1005"/>
      <sheetData sheetId="1006"/>
      <sheetData sheetId="1007"/>
      <sheetData sheetId="1008"/>
      <sheetData sheetId="1009"/>
      <sheetData sheetId="1010"/>
      <sheetData sheetId="1011"/>
      <sheetData sheetId="1012"/>
      <sheetData sheetId="1013"/>
      <sheetData sheetId="1014"/>
      <sheetData sheetId="1015"/>
      <sheetData sheetId="1016"/>
      <sheetData sheetId="1017"/>
      <sheetData sheetId="1018"/>
      <sheetData sheetId="1019"/>
      <sheetData sheetId="1020"/>
      <sheetData sheetId="1021"/>
      <sheetData sheetId="1022"/>
      <sheetData sheetId="1023"/>
      <sheetData sheetId="1024"/>
      <sheetData sheetId="1025"/>
      <sheetData sheetId="1026"/>
      <sheetData sheetId="1027"/>
      <sheetData sheetId="1028"/>
      <sheetData sheetId="1029"/>
      <sheetData sheetId="1030"/>
      <sheetData sheetId="1031"/>
      <sheetData sheetId="1032"/>
      <sheetData sheetId="1033"/>
      <sheetData sheetId="1034"/>
      <sheetData sheetId="1035"/>
      <sheetData sheetId="1036"/>
      <sheetData sheetId="1037"/>
      <sheetData sheetId="1038"/>
      <sheetData sheetId="1039"/>
      <sheetData sheetId="1040"/>
      <sheetData sheetId="1041"/>
      <sheetData sheetId="1042"/>
      <sheetData sheetId="1043"/>
      <sheetData sheetId="1044"/>
      <sheetData sheetId="1045"/>
      <sheetData sheetId="1046"/>
      <sheetData sheetId="1047"/>
      <sheetData sheetId="1048"/>
      <sheetData sheetId="1049"/>
      <sheetData sheetId="1050"/>
      <sheetData sheetId="1051"/>
      <sheetData sheetId="1052"/>
      <sheetData sheetId="1053"/>
      <sheetData sheetId="1054"/>
      <sheetData sheetId="1055"/>
      <sheetData sheetId="1056"/>
      <sheetData sheetId="1057"/>
      <sheetData sheetId="1058"/>
      <sheetData sheetId="1059"/>
      <sheetData sheetId="1060"/>
      <sheetData sheetId="1061"/>
      <sheetData sheetId="1062"/>
      <sheetData sheetId="1063"/>
      <sheetData sheetId="1064"/>
      <sheetData sheetId="1065"/>
      <sheetData sheetId="1066"/>
      <sheetData sheetId="1067"/>
      <sheetData sheetId="1068"/>
      <sheetData sheetId="1069"/>
      <sheetData sheetId="1070"/>
      <sheetData sheetId="1071"/>
      <sheetData sheetId="1072"/>
      <sheetData sheetId="1073"/>
      <sheetData sheetId="1074"/>
      <sheetData sheetId="1075"/>
      <sheetData sheetId="1076"/>
      <sheetData sheetId="1077"/>
      <sheetData sheetId="1078"/>
      <sheetData sheetId="1079"/>
      <sheetData sheetId="1080"/>
      <sheetData sheetId="1081"/>
      <sheetData sheetId="1082"/>
      <sheetData sheetId="1083"/>
      <sheetData sheetId="1084"/>
      <sheetData sheetId="1085"/>
      <sheetData sheetId="1086"/>
      <sheetData sheetId="1087"/>
      <sheetData sheetId="1088"/>
      <sheetData sheetId="1089"/>
      <sheetData sheetId="1090"/>
      <sheetData sheetId="1091"/>
      <sheetData sheetId="1092"/>
      <sheetData sheetId="1093"/>
      <sheetData sheetId="1094"/>
      <sheetData sheetId="1095"/>
      <sheetData sheetId="1096"/>
      <sheetData sheetId="1097"/>
      <sheetData sheetId="1098"/>
      <sheetData sheetId="1099"/>
      <sheetData sheetId="1100"/>
      <sheetData sheetId="1101"/>
      <sheetData sheetId="1102"/>
      <sheetData sheetId="1103"/>
      <sheetData sheetId="1104"/>
      <sheetData sheetId="1105"/>
      <sheetData sheetId="1106"/>
      <sheetData sheetId="1107"/>
      <sheetData sheetId="1108"/>
      <sheetData sheetId="1109"/>
      <sheetData sheetId="1110"/>
      <sheetData sheetId="1111"/>
      <sheetData sheetId="1112"/>
      <sheetData sheetId="1113"/>
      <sheetData sheetId="1114"/>
      <sheetData sheetId="1115"/>
      <sheetData sheetId="1116"/>
      <sheetData sheetId="1117"/>
      <sheetData sheetId="1118"/>
      <sheetData sheetId="1119"/>
      <sheetData sheetId="1120"/>
      <sheetData sheetId="1121"/>
      <sheetData sheetId="1122"/>
      <sheetData sheetId="1123"/>
      <sheetData sheetId="1124"/>
      <sheetData sheetId="1125"/>
      <sheetData sheetId="1126"/>
      <sheetData sheetId="1127"/>
      <sheetData sheetId="1128"/>
      <sheetData sheetId="1129"/>
      <sheetData sheetId="1130"/>
      <sheetData sheetId="1131"/>
      <sheetData sheetId="1132"/>
      <sheetData sheetId="1133"/>
      <sheetData sheetId="1134"/>
      <sheetData sheetId="1135"/>
      <sheetData sheetId="1136"/>
      <sheetData sheetId="1137"/>
      <sheetData sheetId="1138"/>
      <sheetData sheetId="1139"/>
      <sheetData sheetId="1140"/>
      <sheetData sheetId="1141"/>
      <sheetData sheetId="1142"/>
      <sheetData sheetId="1143"/>
      <sheetData sheetId="1144"/>
      <sheetData sheetId="1145"/>
      <sheetData sheetId="1146"/>
      <sheetData sheetId="1147"/>
      <sheetData sheetId="1148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0-TYT"/>
      <sheetName val="mm.rrrr(ogółem)"/>
      <sheetName val="133"/>
      <sheetName val="Oszczędności"/>
      <sheetName val="mm_rrrr(ogółem)1"/>
      <sheetName val="mm_rrrr(ogółem)"/>
      <sheetName val="mm_rrrr(ogółem)2"/>
      <sheetName val="mm_rrrr(ogółem)3"/>
    </sheetNames>
    <sheetDataSet>
      <sheetData sheetId="0">
        <row r="12">
          <cell r="D12" t="str">
            <v>dd.mm.rrrr</v>
          </cell>
        </row>
      </sheetData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limit_zbiorczy"/>
      <sheetName val="limity_ogółem"/>
      <sheetName val="limit_EFFROW"/>
      <sheetName val="limit_maz_zbiorczy"/>
      <sheetName val="limit_maz_ogolem"/>
      <sheetName val="limit_maz_EFFROW"/>
      <sheetName val="cele_limit_kraj_zbiorczy"/>
      <sheetName val="cele_limit_maz_zbiorczy "/>
      <sheetName val="cele_szczeg_ogolem"/>
      <sheetName val="cele_szczeg_EFFROW"/>
      <sheetName val="cele_maz_ogolem"/>
      <sheetName val="cele_maz_effrow"/>
      <sheetName val="woj_agregat_inw_del"/>
      <sheetName val="woj_agregat (2)"/>
      <sheetName val="DZN_kraj"/>
      <sheetName val="DZN_maz"/>
      <sheetName val="ODZ_DK_kraj"/>
      <sheetName val="ODZ_DK_maz"/>
      <sheetName val="arkusz główny"/>
      <sheetName val="arkusz główny_maz."/>
      <sheetName val="tabela A "/>
      <sheetName val="wersja uproszczona"/>
      <sheetName val="wersja upr do ZAŁ2"/>
      <sheetName val="zobowiązania wieloletnie"/>
      <sheetName val="zobowiązania wieloletnie_maz."/>
      <sheetName val="cel_k_DK"/>
      <sheetName val="cel_OR7_DK"/>
      <sheetName val="cele szczegółowe"/>
      <sheetName val="cele szczegółowe_maz."/>
      <sheetName val="ramy wykonania - operacje rozp."/>
      <sheetName val="sprawozdanie miesięczne (2)_maz"/>
      <sheetName val="ben_woj"/>
      <sheetName val="wybrane_dział."/>
      <sheetName val="wybrane_dział._OR01"/>
      <sheetName val="wybrane_dział._OR02"/>
      <sheetName val="wybrane_dział._OR03"/>
      <sheetName val="wybrane_dział._OR04"/>
      <sheetName val="wybrane_dział._OR05"/>
      <sheetName val="wybrane_dział._OR06"/>
      <sheetName val="wybrane_dział._OR07"/>
      <sheetName val="wybrane_dział._OR08"/>
      <sheetName val="wybrane_dział._OR09"/>
      <sheetName val="wybrane_dział._OR10"/>
      <sheetName val="wybrane_dział._OR11"/>
      <sheetName val="wybrane_dział._OR12"/>
      <sheetName val="wybrane_dział._OR13"/>
      <sheetName val="wybrane_dział._OR14"/>
      <sheetName val="wybrane_dział._OR15"/>
      <sheetName val="wybrane_dział._OR16"/>
      <sheetName val="2.1_kampanie"/>
      <sheetName val="1.1 I nabór"/>
      <sheetName val="1.1 II nabór"/>
      <sheetName val="1.1 III nabór"/>
      <sheetName val="1.1 IV nabór"/>
      <sheetName val="1.1 V nabór"/>
      <sheetName val="1.1 VI nabór"/>
      <sheetName val="1.1"/>
      <sheetName val="1.2 I nabór"/>
      <sheetName val="1.2 II nabór"/>
      <sheetName val="1.2 III nabór"/>
      <sheetName val="1.2"/>
      <sheetName val="2.1_kampania_2018"/>
      <sheetName val="2.1_kampania_2020"/>
      <sheetName val="2_1_kampania 2020_uzupełnienie"/>
      <sheetName val="2_1_kampania 2022"/>
      <sheetName val="2.1"/>
      <sheetName val="2.3_kampania_2017"/>
      <sheetName val="2.3_kampania_2019_1"/>
      <sheetName val="2.3_kampania_2019_2"/>
      <sheetName val="2.3_kampania_2020_1"/>
      <sheetName val="2.3_kampania_2020_2"/>
      <sheetName val="2.3_kampania_2020_3"/>
      <sheetName val="2.3_kampania_2020_4"/>
      <sheetName val="2.3_kampania_2021_1"/>
      <sheetName val="2.3_kampania_2021_2"/>
      <sheetName val="2.3_kampania_2022"/>
      <sheetName val="2.3_kampania_2023"/>
      <sheetName val="2.3"/>
      <sheetName val="3.1_PROW 14-20 Nabór I"/>
      <sheetName val="3.1_PROW 14-20 Nabór II"/>
      <sheetName val="3.1_PROW 14-20 Nabór III"/>
      <sheetName val="3.1_PROW 14-20 Nabór IV"/>
      <sheetName val="3.1_PROW 14-20 Nabór V"/>
      <sheetName val="3.1_PROW 14-20 Nabór VI"/>
      <sheetName val="3.1_PROW 14-20 Nabór VII"/>
      <sheetName val="3.1_PROW 14-20 Nabór VIII"/>
      <sheetName val="3.1_PROW 14-20"/>
      <sheetName val="3.1_PROW 7-13"/>
      <sheetName val="3.2 Nabór 2016"/>
      <sheetName val="3.2 Nabór 2019"/>
      <sheetName val="3.2 Nabór 2022"/>
      <sheetName val="3.2"/>
      <sheetName val="4.1_modernizacja_2015"/>
      <sheetName val="4.1_modernizacja_2016"/>
      <sheetName val="4.1_modernizacja_2017"/>
      <sheetName val="4.1_modernizacja_2018_1"/>
      <sheetName val="4.1_modernizacja_2018_2"/>
      <sheetName val="4.1_modernizacja_2019"/>
      <sheetName val="4.1_modernizacja_2019_2"/>
      <sheetName val="4.1_modernizacja_2020_1"/>
      <sheetName val="4.1_modernizacja_2020_2"/>
      <sheetName val="4.1_modernizacja_2020_3"/>
      <sheetName val="4.1_modernizacja_2021"/>
      <sheetName val="4.1_modernizacja_2022"/>
      <sheetName val="4.1_modernizacja_2023"/>
      <sheetName val="4.1_modernizacja_2023_2"/>
      <sheetName val="4.1_modernizacja"/>
      <sheetName val="4.1_natura 2000_nabór_2017"/>
      <sheetName val="4.1_natura 2000_nabór_2019"/>
      <sheetName val="4.1_natura 2000_nabór_2020"/>
      <sheetName val="4.1_natura 2000"/>
      <sheetName val="4.1_OSN_2016"/>
      <sheetName val="4.1_OSN_rrrr"/>
      <sheetName val="4.1_ochrona_wód_2018"/>
      <sheetName val="4.1_ochrona_wód_2019"/>
      <sheetName val="4.1_ochrona_wód_2020"/>
      <sheetName val="4.1_ochrona_wód_2021"/>
      <sheetName val="4.1_ochrona_wód_2023"/>
      <sheetName val="4.1_ochrona_wód_2023_2"/>
      <sheetName val="4.1_ochrona_wód_2024"/>
      <sheetName val="4.1_ochrona_wód_OSN"/>
      <sheetName val="4.2_przetworstwo_2015"/>
      <sheetName val="4.2_przetworstwo_2016"/>
      <sheetName val="4.2_przetworstwo_2017_1"/>
      <sheetName val="4.2_przetworstwo_2017_2"/>
      <sheetName val="4.2_przetworstwo_2018"/>
      <sheetName val="4.2_przetworstwo_2019"/>
      <sheetName val="4.2_przetworstwo_2019_2"/>
      <sheetName val="4.2_przetworstwo_2020"/>
      <sheetName val="4.2_przetworstwo_2020_2"/>
      <sheetName val="4.2_przetworstwo_2021"/>
      <sheetName val="4.2_przetworstwo_2021_2"/>
      <sheetName val="4.2_przetworstwo"/>
      <sheetName val="4.3_scalanie"/>
      <sheetName val="4.3 ZZW nabory"/>
      <sheetName val="4.3 ZZW"/>
      <sheetName val="5.1_nabór 2017"/>
      <sheetName val="5.1_nabór 2018_1"/>
      <sheetName val="5.1_nabór 2018_2"/>
      <sheetName val="5.1_nabór 2019"/>
      <sheetName val="5.1_nabór 2020"/>
      <sheetName val="5.1_nabór 2020_2"/>
      <sheetName val="5.1_nabór 2021"/>
      <sheetName val="5.1_nabór 2022"/>
      <sheetName val="5.1_nabór 2022_2"/>
      <sheetName val="5.1"/>
      <sheetName val="5.2_nabór_2016"/>
      <sheetName val="5.2_nabór_2017"/>
      <sheetName val="5.2_nabór_2017_2"/>
      <sheetName val="5.2_nabór_2017_3"/>
      <sheetName val="5.2_nabór_2017_4"/>
      <sheetName val="5.2_nabór_2019_1"/>
      <sheetName val="5.2_nabór_2019_2"/>
      <sheetName val="5.2_nabór_2020"/>
      <sheetName val="5.2_nabór_2020_2"/>
      <sheetName val="5.2_nabór_2021"/>
      <sheetName val="5.2_nabór_2022"/>
      <sheetName val="5.2_nabór_2023"/>
      <sheetName val="5.2_nabór_2024"/>
      <sheetName val="5.2"/>
      <sheetName val="6.1_nabór_2015"/>
      <sheetName val="6.1_nabór_2016"/>
      <sheetName val="6.1_nabór_2017"/>
      <sheetName val="6.1_nabór_2018"/>
      <sheetName val="6.1_nabór_2019"/>
      <sheetName val="6.1_nabór_2020"/>
      <sheetName val="6.1_nabór_2021"/>
      <sheetName val="6.1_nabór_2022"/>
      <sheetName val="6.1"/>
      <sheetName val="6.2_2017_1"/>
      <sheetName val="6.2_2017_2"/>
      <sheetName val="6.2_2018"/>
      <sheetName val="6.2_2019"/>
      <sheetName val="6.2_2019_2"/>
      <sheetName val="6.2_2020"/>
      <sheetName val="6.2_2020_2"/>
      <sheetName val="6.2_2022"/>
      <sheetName val="6.2_nabory"/>
      <sheetName val="6.3_nabór_2017"/>
      <sheetName val="6.3_nabór_2017_A S F"/>
      <sheetName val="6.3_nabór_2018"/>
      <sheetName val="6.3_nabór_2019"/>
      <sheetName val="6.3_nabór_2019_2"/>
      <sheetName val="6.3_nabór_2019_3_A S F"/>
      <sheetName val="6.3_nabór_2020_A S F"/>
      <sheetName val="6.3_nabór_2020_2"/>
      <sheetName val="6.3_nabór_2021"/>
      <sheetName val="6.3_nabór_2022"/>
      <sheetName val="6.3"/>
      <sheetName val="6.4_nabor 2016"/>
      <sheetName val="6.4_nabor 2019"/>
      <sheetName val="6.4_nabor 2020"/>
      <sheetName val="6.4_nabor 2022"/>
      <sheetName val="6.4"/>
      <sheetName val="6.5_nabór_2016"/>
      <sheetName val="6.5_nabór_2017"/>
      <sheetName val="6.5_nabór_2018"/>
      <sheetName val="6.5_nabór_2019"/>
      <sheetName val="6.5_nabór_2020"/>
      <sheetName val="6.5"/>
      <sheetName val="7.2_drogi"/>
      <sheetName val="7.2_gospod.wodno-ściek."/>
      <sheetName val="7.4_targowiska"/>
      <sheetName val="7.4_obiekty; przestrzeń publ."/>
      <sheetName val="7.6"/>
      <sheetName val="7 łącznie z wył. targowisk"/>
      <sheetName val="8"/>
      <sheetName val="8.1"/>
      <sheetName val="8.1_nowe"/>
      <sheetName val="8.1_kont."/>
      <sheetName val="8.1_zob.07-13"/>
      <sheetName val="8.1_zob.04-06"/>
      <sheetName val="8.5"/>
      <sheetName val="9_PROW 14-20_2016"/>
      <sheetName val="9_PROW 14-20_2017"/>
      <sheetName val="9_PROW 14-20_2018_I"/>
      <sheetName val="9_PROW 14-20_2018_II"/>
      <sheetName val="9_PROW 14-20_2019_I"/>
      <sheetName val="9_PROW 14-20_2019_II"/>
      <sheetName val="9_PROW 14-20_2020_I"/>
      <sheetName val="9_PROW 14-20_2020_II"/>
      <sheetName val="9_PROW 14-20_2021_I"/>
      <sheetName val="9_PROW 14-20_2021_II"/>
      <sheetName val="9_PROW 14-20_2022_I"/>
      <sheetName val="9_PROW 14-20_2022_II"/>
      <sheetName val="9_PROW 14-20"/>
      <sheetName val="9_PROW 7-13"/>
      <sheetName val="10"/>
      <sheetName val="10_nowe+kont."/>
      <sheetName val="10_zob.07-13"/>
      <sheetName val="10_zob.04-06"/>
      <sheetName val="10.1"/>
      <sheetName val="10.1_nowe+kont."/>
      <sheetName val="10.1_zob.07-13"/>
      <sheetName val="10.2"/>
      <sheetName val="10.2_nowe+kont."/>
      <sheetName val="10.2_zob.07-13"/>
      <sheetName val="11.1_kampanie (nowe i kontyn.)"/>
      <sheetName val="11.1_PROW 7-13_kampanie"/>
      <sheetName val="11.1"/>
      <sheetName val="11.2_kampanie (nowe i kontyn.)"/>
      <sheetName val="11.2_PROW 7-13_kampanie"/>
      <sheetName val="11.2"/>
      <sheetName val="11 nowe i kontyn. 14-20"/>
      <sheetName val="11 kontynuacyjne 7-13"/>
      <sheetName val="11"/>
      <sheetName val="13.1_kampanie"/>
      <sheetName val="13.2_kampanie"/>
      <sheetName val="13.3_kampanie"/>
      <sheetName val="13_PROW 7-13_kampania 2014"/>
      <sheetName val="13.1"/>
      <sheetName val="13.2"/>
      <sheetName val="13.3"/>
      <sheetName val="13"/>
      <sheetName val="14"/>
      <sheetName val="16_Nabór_I"/>
      <sheetName val="16_Nabór_II"/>
      <sheetName val="16_Nabór_III"/>
      <sheetName val="16_Nabór_IV"/>
      <sheetName val="16_Nabór_V"/>
      <sheetName val="16_Nabór_VI"/>
      <sheetName val="16"/>
      <sheetName val="17_nabory"/>
      <sheetName val="17"/>
      <sheetName val="19.1_2015"/>
      <sheetName val="19.1_2022"/>
      <sheetName val="19.1"/>
      <sheetName val="19.2_inne niż LGD"/>
      <sheetName val="19.2_granty"/>
      <sheetName val="19.2_LGD"/>
      <sheetName val="19.2 PROW 14-20"/>
      <sheetName val="19.2 PROW 7-13"/>
      <sheetName val="19.3_przyg."/>
      <sheetName val="19.3_realiz."/>
      <sheetName val="19.3_przyg.+realiz."/>
      <sheetName val="19.3 liczba LGD"/>
      <sheetName val="19.3 PROW 14-20"/>
      <sheetName val="19.3 PROW 7-13"/>
      <sheetName val="19.4"/>
      <sheetName val="20.1"/>
      <sheetName val="20.2"/>
      <sheetName val="21"/>
      <sheetName val="22"/>
      <sheetName val="Renty_PROW 7-13"/>
      <sheetName val="Renty_PROW 4-6"/>
      <sheetName val="IF płatności"/>
      <sheetName val="IF gwarancje"/>
      <sheetName val="IF dopłaty"/>
    </sheetNames>
    <sheetDataSet>
      <sheetData sheetId="0" refreshError="1"/>
      <sheetData sheetId="1">
        <row r="100">
          <cell r="D100">
            <v>2323401907</v>
          </cell>
          <cell r="E100">
            <v>10315958832.807999</v>
          </cell>
        </row>
        <row r="101">
          <cell r="D101">
            <v>8000000</v>
          </cell>
          <cell r="E101">
            <v>35547339.893299997</v>
          </cell>
        </row>
        <row r="102">
          <cell r="D102">
            <v>21300000</v>
          </cell>
          <cell r="E102">
            <v>91768048.137099996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>
        <row r="2">
          <cell r="B2" t="str">
            <v>od uruchomienia Programu na dzień 31.12.2024 r.</v>
          </cell>
        </row>
        <row r="8">
          <cell r="F8">
            <v>203947180.50409997</v>
          </cell>
          <cell r="AK8">
            <v>24</v>
          </cell>
          <cell r="AR8">
            <v>46499757</v>
          </cell>
        </row>
        <row r="9">
          <cell r="H9">
            <v>195</v>
          </cell>
          <cell r="I9">
            <v>213846805.05000001</v>
          </cell>
          <cell r="U9">
            <v>62</v>
          </cell>
          <cell r="V9">
            <v>106829144.31999999</v>
          </cell>
          <cell r="AK9">
            <v>23</v>
          </cell>
          <cell r="AL9">
            <v>78882406.25</v>
          </cell>
          <cell r="AM9">
            <v>50192874.520000003</v>
          </cell>
          <cell r="AN9">
            <v>17673102.82</v>
          </cell>
        </row>
        <row r="16">
          <cell r="H16">
            <v>5</v>
          </cell>
          <cell r="I16">
            <v>138624330.92000002</v>
          </cell>
          <cell r="U16">
            <v>3</v>
          </cell>
          <cell r="V16">
            <v>94628822.399999991</v>
          </cell>
          <cell r="AK16">
            <v>2</v>
          </cell>
          <cell r="AL16">
            <v>57160073.82</v>
          </cell>
          <cell r="AM16">
            <v>36370954.950000003</v>
          </cell>
          <cell r="AN16">
            <v>13071407.93</v>
          </cell>
        </row>
        <row r="20">
          <cell r="F20">
            <v>477540599.94759995</v>
          </cell>
          <cell r="AR20">
            <v>107000519</v>
          </cell>
        </row>
        <row r="21">
          <cell r="H21">
            <v>103</v>
          </cell>
          <cell r="I21">
            <v>499787010.64999998</v>
          </cell>
          <cell r="U21">
            <v>88</v>
          </cell>
          <cell r="V21">
            <v>456392846.75</v>
          </cell>
          <cell r="AK21">
            <v>17</v>
          </cell>
          <cell r="AL21">
            <v>362870866.63999999</v>
          </cell>
          <cell r="AM21">
            <v>230894731.40000004</v>
          </cell>
          <cell r="AN21">
            <v>80673934.559999987</v>
          </cell>
        </row>
        <row r="27">
          <cell r="H27">
            <v>86</v>
          </cell>
          <cell r="I27">
            <v>86633178.959999993</v>
          </cell>
          <cell r="U27">
            <v>43</v>
          </cell>
          <cell r="V27">
            <v>32942153.560000002</v>
          </cell>
          <cell r="AK27">
            <v>12</v>
          </cell>
          <cell r="AL27">
            <v>19600503.920000002</v>
          </cell>
          <cell r="AM27">
            <v>12471800.34</v>
          </cell>
          <cell r="AN27">
            <v>4268758.59</v>
          </cell>
        </row>
        <row r="39">
          <cell r="F39">
            <v>184185721.2676</v>
          </cell>
          <cell r="AK39">
            <v>10664</v>
          </cell>
          <cell r="AR39">
            <v>42004400</v>
          </cell>
        </row>
        <row r="40">
          <cell r="AK40">
            <v>10599</v>
          </cell>
        </row>
        <row r="41">
          <cell r="H41">
            <v>4417</v>
          </cell>
          <cell r="U41">
            <v>3318</v>
          </cell>
          <cell r="AK41">
            <v>2444</v>
          </cell>
          <cell r="AL41">
            <v>9088401.0199999996</v>
          </cell>
          <cell r="AM41">
            <v>5782919.169999999</v>
          </cell>
          <cell r="AN41">
            <v>2063037.3599999996</v>
          </cell>
        </row>
        <row r="50">
          <cell r="AK50">
            <v>8305</v>
          </cell>
          <cell r="AL50">
            <v>22571733.219999999</v>
          </cell>
          <cell r="AM50">
            <v>14362319.380000001</v>
          </cell>
          <cell r="AN50">
            <v>5228085.03</v>
          </cell>
        </row>
        <row r="51">
          <cell r="H51">
            <v>199</v>
          </cell>
          <cell r="I51">
            <v>268858534.80000001</v>
          </cell>
          <cell r="U51">
            <v>101</v>
          </cell>
          <cell r="V51">
            <v>138401374.31</v>
          </cell>
          <cell r="AK51">
            <v>66</v>
          </cell>
          <cell r="AL51">
            <v>106754396.23</v>
          </cell>
          <cell r="AM51">
            <v>67927820.890000001</v>
          </cell>
          <cell r="AN51">
            <v>24093085.859999999</v>
          </cell>
        </row>
        <row r="55">
          <cell r="F55">
            <v>17350823939.8032</v>
          </cell>
          <cell r="AK55">
            <v>48163</v>
          </cell>
          <cell r="AR55">
            <v>3919009185</v>
          </cell>
        </row>
        <row r="56">
          <cell r="F56">
            <v>10973319866.1584</v>
          </cell>
          <cell r="H56">
            <v>105081</v>
          </cell>
          <cell r="I56">
            <v>20313793721.18</v>
          </cell>
          <cell r="U56">
            <v>52844</v>
          </cell>
          <cell r="V56">
            <v>10013422140.540001</v>
          </cell>
          <cell r="AK56">
            <v>43906</v>
          </cell>
          <cell r="AL56">
            <v>8682764686.4899998</v>
          </cell>
          <cell r="AM56">
            <v>5524843012.8500042</v>
          </cell>
          <cell r="AN56">
            <v>1947565633.8399966</v>
          </cell>
          <cell r="AR56">
            <v>2470933224</v>
          </cell>
        </row>
        <row r="71">
          <cell r="F71">
            <v>415863561.07239997</v>
          </cell>
          <cell r="H71">
            <v>4681</v>
          </cell>
          <cell r="I71">
            <v>805486735.70000005</v>
          </cell>
          <cell r="U71">
            <v>2773</v>
          </cell>
          <cell r="V71">
            <v>414152794.76999998</v>
          </cell>
          <cell r="AK71">
            <v>2580</v>
          </cell>
          <cell r="AL71">
            <v>401289314.03000003</v>
          </cell>
          <cell r="AM71">
            <v>349423672.64000005</v>
          </cell>
          <cell r="AN71">
            <v>89911817.560000002</v>
          </cell>
          <cell r="AR71">
            <v>93298335</v>
          </cell>
        </row>
        <row r="75">
          <cell r="D75" t="str">
            <v>Inwestycje mające na celu ochronę wód przed zanieczyszczeniem azotanami pochodzącymi ze źródeł rolniczych 
(w tym "Inwestycje w gospodarstwach położonych na obszarach OSN")</v>
          </cell>
          <cell r="F75">
            <v>587804248.09240007</v>
          </cell>
          <cell r="H75">
            <v>11999</v>
          </cell>
          <cell r="I75">
            <v>984510347.77999997</v>
          </cell>
          <cell r="U75">
            <v>6412</v>
          </cell>
          <cell r="V75">
            <v>555638387.4000001</v>
          </cell>
          <cell r="AK75">
            <v>4549</v>
          </cell>
          <cell r="AL75">
            <v>375495128.44</v>
          </cell>
          <cell r="AM75">
            <v>343543817.70999998</v>
          </cell>
          <cell r="AN75">
            <v>83477521.689999998</v>
          </cell>
          <cell r="AR75">
            <v>132738894</v>
          </cell>
        </row>
        <row r="85">
          <cell r="F85">
            <v>3132223088.3746996</v>
          </cell>
          <cell r="H85">
            <v>5846</v>
          </cell>
          <cell r="I85">
            <v>11191473194.859999</v>
          </cell>
          <cell r="U85">
            <v>1455</v>
          </cell>
          <cell r="V85">
            <v>3086346692.7600002</v>
          </cell>
          <cell r="AK85">
            <v>1020</v>
          </cell>
          <cell r="AL85">
            <v>2446505430.6800003</v>
          </cell>
          <cell r="AM85">
            <v>1556711398.6800001</v>
          </cell>
          <cell r="AN85">
            <v>548041223.76999998</v>
          </cell>
          <cell r="AR85">
            <v>707312899</v>
          </cell>
        </row>
        <row r="97">
          <cell r="F97">
            <v>1846190842.5953</v>
          </cell>
          <cell r="H97">
            <v>234</v>
          </cell>
          <cell r="I97">
            <v>2189936393.7623234</v>
          </cell>
          <cell r="U97">
            <v>185</v>
          </cell>
          <cell r="V97">
            <v>1883738172.0172749</v>
          </cell>
          <cell r="AK97">
            <v>55</v>
          </cell>
          <cell r="AL97">
            <v>671699676.8599999</v>
          </cell>
          <cell r="AM97">
            <v>427402503.46999997</v>
          </cell>
          <cell r="AN97">
            <v>150476756.81</v>
          </cell>
          <cell r="AR97">
            <v>422980512</v>
          </cell>
        </row>
        <row r="98">
          <cell r="F98">
            <v>395422333.50999999</v>
          </cell>
          <cell r="H98">
            <v>827</v>
          </cell>
          <cell r="I98">
            <v>478739253.65000004</v>
          </cell>
          <cell r="U98">
            <v>521</v>
          </cell>
          <cell r="V98">
            <v>333047179.06000006</v>
          </cell>
          <cell r="AK98">
            <v>0</v>
          </cell>
          <cell r="AL98">
            <v>0</v>
          </cell>
          <cell r="AM98">
            <v>0</v>
          </cell>
          <cell r="AN98">
            <v>0</v>
          </cell>
          <cell r="AR98">
            <v>91745321</v>
          </cell>
        </row>
        <row r="99">
          <cell r="D99" t="str">
            <v>w tym beneficjent - PGW Wody Polskie</v>
          </cell>
          <cell r="H99">
            <v>24</v>
          </cell>
          <cell r="I99">
            <v>152650722.06</v>
          </cell>
          <cell r="U99">
            <v>15</v>
          </cell>
          <cell r="V99">
            <v>130570520</v>
          </cell>
          <cell r="AK99">
            <v>0</v>
          </cell>
          <cell r="AL99">
            <v>0</v>
          </cell>
          <cell r="AM99">
            <v>0</v>
          </cell>
          <cell r="AN99">
            <v>0</v>
          </cell>
          <cell r="AR99">
            <v>30539482</v>
          </cell>
        </row>
        <row r="100">
          <cell r="D100" t="str">
            <v>w tym beneficjenci - gminy</v>
          </cell>
          <cell r="H100">
            <v>803</v>
          </cell>
          <cell r="I100">
            <v>326088531.58999997</v>
          </cell>
          <cell r="U100">
            <v>506</v>
          </cell>
          <cell r="V100">
            <v>202476659.06000003</v>
          </cell>
          <cell r="AK100">
            <v>0</v>
          </cell>
          <cell r="AL100">
            <v>0</v>
          </cell>
          <cell r="AM100">
            <v>0</v>
          </cell>
          <cell r="AN100">
            <v>0</v>
          </cell>
          <cell r="AR100">
            <v>63538886</v>
          </cell>
        </row>
        <row r="101">
          <cell r="F101">
            <v>444910675.64620006</v>
          </cell>
          <cell r="AK101">
            <v>5298</v>
          </cell>
          <cell r="AR101">
            <v>99046174</v>
          </cell>
        </row>
        <row r="102">
          <cell r="H102">
            <v>9862</v>
          </cell>
          <cell r="I102">
            <v>716189202.85000002</v>
          </cell>
          <cell r="U102">
            <v>5610</v>
          </cell>
          <cell r="V102">
            <v>394533869.38999999</v>
          </cell>
          <cell r="AK102">
            <v>4744</v>
          </cell>
          <cell r="AL102">
            <v>358043978.41000009</v>
          </cell>
          <cell r="AM102">
            <v>226609396.65000001</v>
          </cell>
          <cell r="AN102">
            <v>79083525.600000009</v>
          </cell>
        </row>
        <row r="112">
          <cell r="H112">
            <v>1753</v>
          </cell>
          <cell r="I112">
            <v>126244809.2</v>
          </cell>
          <cell r="U112">
            <v>652</v>
          </cell>
          <cell r="V112">
            <v>34958881.979999997</v>
          </cell>
          <cell r="AK112">
            <v>561</v>
          </cell>
          <cell r="AL112">
            <v>33033733.359999999</v>
          </cell>
          <cell r="AM112">
            <v>21019362.080000002</v>
          </cell>
          <cell r="AN112">
            <v>7442922.5199999996</v>
          </cell>
        </row>
        <row r="126">
          <cell r="AK126">
            <v>123382</v>
          </cell>
        </row>
        <row r="127">
          <cell r="F127">
            <v>3379383937.3062005</v>
          </cell>
          <cell r="H127">
            <v>35642</v>
          </cell>
          <cell r="I127">
            <v>4485450000</v>
          </cell>
          <cell r="U127">
            <v>26087</v>
          </cell>
          <cell r="V127">
            <v>3330800000</v>
          </cell>
          <cell r="AK127">
            <v>27026</v>
          </cell>
          <cell r="AL127">
            <v>3264530000</v>
          </cell>
          <cell r="AM127">
            <v>2077220439</v>
          </cell>
          <cell r="AN127">
            <v>730367008.1500001</v>
          </cell>
          <cell r="AR127">
            <v>757471231</v>
          </cell>
        </row>
        <row r="136">
          <cell r="F136">
            <v>3123930271.4755998</v>
          </cell>
          <cell r="H136">
            <v>31826</v>
          </cell>
          <cell r="I136">
            <v>5629350000</v>
          </cell>
          <cell r="U136">
            <v>17000</v>
          </cell>
          <cell r="V136">
            <v>2976650000</v>
          </cell>
          <cell r="AK136">
            <v>17356</v>
          </cell>
          <cell r="AL136">
            <v>2723800000</v>
          </cell>
          <cell r="AM136">
            <v>1733153940</v>
          </cell>
          <cell r="AN136">
            <v>599029618.88999999</v>
          </cell>
          <cell r="AR136">
            <v>692377347</v>
          </cell>
        </row>
        <row r="145">
          <cell r="F145">
            <v>4343134778.3963995</v>
          </cell>
          <cell r="H145">
            <v>89941</v>
          </cell>
          <cell r="I145">
            <v>5396460000</v>
          </cell>
          <cell r="U145">
            <v>71440</v>
          </cell>
          <cell r="V145">
            <v>4286400000</v>
          </cell>
          <cell r="AK145">
            <v>73691</v>
          </cell>
          <cell r="AL145">
            <v>4068612000</v>
          </cell>
          <cell r="AM145">
            <v>2588857815.5999994</v>
          </cell>
          <cell r="AN145">
            <v>905108956.98000002</v>
          </cell>
          <cell r="AR145">
            <v>969252603</v>
          </cell>
        </row>
        <row r="156">
          <cell r="F156">
            <v>2882303953.2082996</v>
          </cell>
          <cell r="H156">
            <v>12801</v>
          </cell>
          <cell r="I156">
            <v>5494599546.4400005</v>
          </cell>
          <cell r="U156">
            <v>6599</v>
          </cell>
          <cell r="V156">
            <v>2820852541.3299999</v>
          </cell>
          <cell r="AK156">
            <v>5073</v>
          </cell>
          <cell r="AL156">
            <v>2197376626.9899998</v>
          </cell>
          <cell r="AM156">
            <v>1398190735.5499997</v>
          </cell>
          <cell r="AN156">
            <v>492655571.88999999</v>
          </cell>
          <cell r="AR156">
            <v>651577793</v>
          </cell>
        </row>
        <row r="162">
          <cell r="F162">
            <v>10258180.615899999</v>
          </cell>
          <cell r="H162">
            <v>887</v>
          </cell>
          <cell r="U162">
            <v>571</v>
          </cell>
          <cell r="V162">
            <v>10115497.399999999</v>
          </cell>
          <cell r="AK162">
            <v>570</v>
          </cell>
          <cell r="AL162">
            <v>9979061.1999999993</v>
          </cell>
          <cell r="AM162">
            <v>6349673.71</v>
          </cell>
          <cell r="AN162">
            <v>2332100.96</v>
          </cell>
          <cell r="AR162">
            <v>2396857</v>
          </cell>
        </row>
        <row r="168">
          <cell r="F168">
            <v>10102849228.889801</v>
          </cell>
          <cell r="AK168">
            <v>2250</v>
          </cell>
          <cell r="AR168">
            <v>2313455964</v>
          </cell>
        </row>
        <row r="169">
          <cell r="H169">
            <v>6638</v>
          </cell>
          <cell r="I169">
            <v>10036977082.550726</v>
          </cell>
          <cell r="U169">
            <v>3043</v>
          </cell>
          <cell r="V169">
            <v>4214256865.489656</v>
          </cell>
          <cell r="AK169">
            <v>1359</v>
          </cell>
          <cell r="AL169">
            <v>2852859939.6800003</v>
          </cell>
          <cell r="AM169">
            <v>1815274769.1800001</v>
          </cell>
          <cell r="AN169">
            <v>660854262.39999998</v>
          </cell>
        </row>
        <row r="170">
          <cell r="H170">
            <v>4423</v>
          </cell>
          <cell r="I170">
            <v>9897068422.483139</v>
          </cell>
          <cell r="U170">
            <v>2456</v>
          </cell>
          <cell r="V170">
            <v>5036152921.4790115</v>
          </cell>
          <cell r="AK170">
            <v>1418</v>
          </cell>
          <cell r="AL170">
            <v>3387138833.9000001</v>
          </cell>
          <cell r="AM170">
            <v>2338806394.1799998</v>
          </cell>
          <cell r="AN170">
            <v>762400635.33999991</v>
          </cell>
        </row>
        <row r="173">
          <cell r="H173">
            <v>1538</v>
          </cell>
          <cell r="I173">
            <v>944975481.98417568</v>
          </cell>
          <cell r="U173">
            <v>856</v>
          </cell>
          <cell r="V173">
            <v>531608685.27627063</v>
          </cell>
          <cell r="AK173">
            <v>628</v>
          </cell>
          <cell r="AL173">
            <v>479928484.44</v>
          </cell>
          <cell r="AM173">
            <v>305378491.18000001</v>
          </cell>
          <cell r="AN173">
            <v>107056211.51999998</v>
          </cell>
        </row>
        <row r="174">
          <cell r="H174">
            <v>350</v>
          </cell>
          <cell r="I174">
            <v>444843734.67647958</v>
          </cell>
          <cell r="U174">
            <v>213</v>
          </cell>
          <cell r="V174">
            <v>260735803.99121955</v>
          </cell>
          <cell r="AK174">
            <v>208</v>
          </cell>
          <cell r="AL174">
            <v>249543779.15000004</v>
          </cell>
          <cell r="AM174">
            <v>158784705.91999999</v>
          </cell>
          <cell r="AN174">
            <v>56427008.610000007</v>
          </cell>
        </row>
        <row r="175">
          <cell r="H175">
            <v>103</v>
          </cell>
          <cell r="I175">
            <v>58895854.840573631</v>
          </cell>
          <cell r="U175">
            <v>75</v>
          </cell>
          <cell r="V175">
            <v>43819382.976900831</v>
          </cell>
          <cell r="AK175">
            <v>75</v>
          </cell>
          <cell r="AL175">
            <v>42629766.57</v>
          </cell>
          <cell r="AM175">
            <v>27125320.16</v>
          </cell>
          <cell r="AN175">
            <v>9568679.6400000006</v>
          </cell>
        </row>
        <row r="177">
          <cell r="F177">
            <v>1114878037.4426999</v>
          </cell>
          <cell r="H177">
            <v>35560</v>
          </cell>
          <cell r="I177">
            <v>152044502.73999998</v>
          </cell>
          <cell r="U177">
            <v>29019</v>
          </cell>
          <cell r="V177">
            <v>1075026776.8699999</v>
          </cell>
          <cell r="AK177">
            <v>19078</v>
          </cell>
          <cell r="AL177">
            <v>1006540832.9599999</v>
          </cell>
          <cell r="AM177">
            <v>640460467.76999998</v>
          </cell>
          <cell r="AN177">
            <v>228893600.90000004</v>
          </cell>
          <cell r="AR177">
            <v>254089060</v>
          </cell>
        </row>
        <row r="178">
          <cell r="H178">
            <v>32921</v>
          </cell>
          <cell r="I178">
            <v>135855150.45999998</v>
          </cell>
          <cell r="U178">
            <v>27195</v>
          </cell>
          <cell r="V178">
            <v>1065798520</v>
          </cell>
          <cell r="AK178">
            <v>18622</v>
          </cell>
          <cell r="AL178">
            <v>997312129.28999972</v>
          </cell>
          <cell r="AM178">
            <v>634588252.81000006</v>
          </cell>
          <cell r="AN178">
            <v>226863120.49000001</v>
          </cell>
        </row>
        <row r="179">
          <cell r="H179">
            <v>32759</v>
          </cell>
          <cell r="I179">
            <v>133460306.55999999</v>
          </cell>
          <cell r="U179">
            <v>27138</v>
          </cell>
          <cell r="AK179">
            <v>2878</v>
          </cell>
          <cell r="AL179">
            <v>113523724.51000001</v>
          </cell>
          <cell r="AM179">
            <v>72234916.379999995</v>
          </cell>
          <cell r="AN179">
            <v>25704381.720000003</v>
          </cell>
        </row>
        <row r="205">
          <cell r="H205">
            <v>162</v>
          </cell>
          <cell r="I205">
            <v>2394843.9</v>
          </cell>
          <cell r="U205">
            <v>57</v>
          </cell>
          <cell r="AK205">
            <v>9466</v>
          </cell>
          <cell r="AL205">
            <v>413075361.51999998</v>
          </cell>
          <cell r="AM205">
            <v>262838975.75</v>
          </cell>
          <cell r="AN205">
            <v>94141026.200000018</v>
          </cell>
        </row>
        <row r="217">
          <cell r="V217">
            <v>531671520</v>
          </cell>
          <cell r="AK217">
            <v>7896</v>
          </cell>
          <cell r="AL217">
            <v>470713043.26000005</v>
          </cell>
          <cell r="AM217">
            <v>299514360.68000001</v>
          </cell>
          <cell r="AN217">
            <v>107017712.57000001</v>
          </cell>
        </row>
        <row r="228">
          <cell r="H228">
            <v>2639</v>
          </cell>
          <cell r="I228">
            <v>16189352.279999999</v>
          </cell>
          <cell r="U228">
            <v>1824</v>
          </cell>
          <cell r="V228">
            <v>9228256.8699999992</v>
          </cell>
          <cell r="AK228">
            <v>1357</v>
          </cell>
          <cell r="AL228">
            <v>9228703.6700000018</v>
          </cell>
          <cell r="AM228">
            <v>5872214.96</v>
          </cell>
          <cell r="AN228">
            <v>2030480.4100000001</v>
          </cell>
        </row>
        <row r="235">
          <cell r="F235">
            <v>1160898205.0342</v>
          </cell>
          <cell r="AR235">
            <v>262416420</v>
          </cell>
        </row>
        <row r="236">
          <cell r="H236">
            <v>804</v>
          </cell>
          <cell r="U236">
            <v>772</v>
          </cell>
          <cell r="AK236">
            <v>748</v>
          </cell>
          <cell r="AL236">
            <v>839583190.04999995</v>
          </cell>
          <cell r="AM236">
            <v>533699438.91000003</v>
          </cell>
          <cell r="AN236">
            <v>187806528.06</v>
          </cell>
        </row>
        <row r="249">
          <cell r="AK249">
            <v>756</v>
          </cell>
          <cell r="AL249">
            <v>271254898.06999999</v>
          </cell>
          <cell r="AM249">
            <v>172599482.47999999</v>
          </cell>
          <cell r="AN249">
            <v>62977142.140000001</v>
          </cell>
        </row>
        <row r="250">
          <cell r="F250">
            <v>8500478185.1898012</v>
          </cell>
          <cell r="H250">
            <v>675317</v>
          </cell>
          <cell r="U250">
            <v>613849</v>
          </cell>
          <cell r="AK250">
            <v>122921</v>
          </cell>
          <cell r="AL250">
            <v>8477786929.4700003</v>
          </cell>
          <cell r="AM250">
            <v>5394392790.0600004</v>
          </cell>
          <cell r="AN250">
            <v>1913401085.4499998</v>
          </cell>
          <cell r="AR250">
            <v>1919664058</v>
          </cell>
        </row>
        <row r="251">
          <cell r="H251">
            <v>631370</v>
          </cell>
          <cell r="U251">
            <v>575418</v>
          </cell>
          <cell r="V251">
            <v>7303771302.6199999</v>
          </cell>
          <cell r="AK251">
            <v>115530</v>
          </cell>
          <cell r="AL251">
            <v>7839879926.8600006</v>
          </cell>
          <cell r="AM251">
            <v>4988492928.6199989</v>
          </cell>
          <cell r="AN251">
            <v>1769729128.3500001</v>
          </cell>
        </row>
        <row r="252">
          <cell r="H252">
            <v>61396</v>
          </cell>
          <cell r="U252">
            <v>56974</v>
          </cell>
          <cell r="V252">
            <v>618540389.46999991</v>
          </cell>
          <cell r="AK252">
            <v>13518</v>
          </cell>
          <cell r="AL252">
            <v>637907002.61000013</v>
          </cell>
          <cell r="AM252">
            <v>405899861.44000006</v>
          </cell>
          <cell r="AN252">
            <v>143671957.09999999</v>
          </cell>
        </row>
        <row r="253">
          <cell r="H253">
            <v>525603</v>
          </cell>
          <cell r="U253">
            <v>470123</v>
          </cell>
          <cell r="AK253">
            <v>94411</v>
          </cell>
          <cell r="AL253">
            <v>6934721690.6800003</v>
          </cell>
          <cell r="AM253">
            <v>4412558278.5900002</v>
          </cell>
          <cell r="AN253">
            <v>1555971210.28</v>
          </cell>
        </row>
        <row r="271">
          <cell r="H271">
            <v>149714</v>
          </cell>
          <cell r="U271">
            <v>143726</v>
          </cell>
          <cell r="AK271">
            <v>57610</v>
          </cell>
          <cell r="AL271">
            <v>1543021121.9899995</v>
          </cell>
          <cell r="AM271">
            <v>981806439.96000016</v>
          </cell>
          <cell r="AN271">
            <v>357419310.81</v>
          </cell>
        </row>
        <row r="276">
          <cell r="AK276">
            <v>1</v>
          </cell>
          <cell r="AL276">
            <v>44116.800000000003</v>
          </cell>
          <cell r="AM276">
            <v>28071.51</v>
          </cell>
          <cell r="AN276">
            <v>10564.36</v>
          </cell>
        </row>
        <row r="277">
          <cell r="F277">
            <v>3752817371.6752</v>
          </cell>
          <cell r="H277">
            <v>176152</v>
          </cell>
          <cell r="U277">
            <v>161806</v>
          </cell>
          <cell r="AK277">
            <v>34309</v>
          </cell>
          <cell r="AL277">
            <v>3677155484.2100005</v>
          </cell>
          <cell r="AM277">
            <v>2339772129.6700001</v>
          </cell>
          <cell r="AN277">
            <v>831186104.09000015</v>
          </cell>
          <cell r="AR277">
            <v>849068117</v>
          </cell>
        </row>
        <row r="278">
          <cell r="H278">
            <v>42236</v>
          </cell>
          <cell r="U278">
            <v>37921</v>
          </cell>
          <cell r="V278">
            <v>801895122.25999987</v>
          </cell>
          <cell r="AK278">
            <v>16759</v>
          </cell>
          <cell r="AL278">
            <v>805474330.01999998</v>
          </cell>
          <cell r="AM278">
            <v>512522954.05000001</v>
          </cell>
          <cell r="AN278">
            <v>180972137.13999999</v>
          </cell>
        </row>
        <row r="279">
          <cell r="H279">
            <v>148080</v>
          </cell>
          <cell r="U279">
            <v>136278</v>
          </cell>
          <cell r="V279">
            <v>2768275949.21</v>
          </cell>
          <cell r="AK279">
            <v>32719</v>
          </cell>
          <cell r="AL279">
            <v>2871681154.1899996</v>
          </cell>
          <cell r="AM279">
            <v>1827249175.6199999</v>
          </cell>
          <cell r="AN279">
            <v>650213966.95000005</v>
          </cell>
        </row>
        <row r="280">
          <cell r="H280">
            <v>135372</v>
          </cell>
          <cell r="U280">
            <v>121848</v>
          </cell>
          <cell r="AK280">
            <v>24003</v>
          </cell>
          <cell r="AL280">
            <v>3116117053.2600002</v>
          </cell>
          <cell r="AM280">
            <v>1982783726.3</v>
          </cell>
          <cell r="AN280">
            <v>701327532.36000001</v>
          </cell>
        </row>
        <row r="298">
          <cell r="H298">
            <v>40780</v>
          </cell>
          <cell r="U298">
            <v>39958</v>
          </cell>
          <cell r="AK298">
            <v>17901</v>
          </cell>
          <cell r="AL298">
            <v>561038430.95000005</v>
          </cell>
          <cell r="AM298">
            <v>356988403.37</v>
          </cell>
          <cell r="AN298">
            <v>129858571.72999999</v>
          </cell>
        </row>
        <row r="303">
          <cell r="F303">
            <v>12503829053.891699</v>
          </cell>
          <cell r="H303">
            <v>7142243</v>
          </cell>
          <cell r="U303">
            <v>7002478</v>
          </cell>
          <cell r="V303">
            <v>12475345017.469997</v>
          </cell>
          <cell r="AK303">
            <v>1099811</v>
          </cell>
          <cell r="AL303">
            <v>12511691190.629999</v>
          </cell>
          <cell r="AM303">
            <v>8468249786.9899998</v>
          </cell>
          <cell r="AN303">
            <v>2818700014.3300004</v>
          </cell>
          <cell r="AR303">
            <v>2817028425</v>
          </cell>
        </row>
        <row r="304">
          <cell r="H304">
            <v>279911</v>
          </cell>
          <cell r="U304">
            <v>275849</v>
          </cell>
          <cell r="V304">
            <v>622033540.46000016</v>
          </cell>
          <cell r="AK304">
            <v>42187</v>
          </cell>
          <cell r="AL304">
            <v>624363420.85000002</v>
          </cell>
          <cell r="AM304">
            <v>424707752.82999998</v>
          </cell>
          <cell r="AN304">
            <v>140593442.18000001</v>
          </cell>
        </row>
        <row r="305">
          <cell r="H305">
            <v>5929836</v>
          </cell>
          <cell r="U305">
            <v>5830864</v>
          </cell>
          <cell r="V305">
            <v>10460046838.689999</v>
          </cell>
          <cell r="AK305">
            <v>940653</v>
          </cell>
          <cell r="AL305">
            <v>10487554784.48</v>
          </cell>
          <cell r="AM305">
            <v>7073273213.7700005</v>
          </cell>
          <cell r="AN305">
            <v>2366636747.7099996</v>
          </cell>
        </row>
        <row r="306">
          <cell r="H306">
            <v>1142981</v>
          </cell>
          <cell r="U306">
            <v>1110224</v>
          </cell>
          <cell r="V306">
            <v>1393264638.3199999</v>
          </cell>
          <cell r="AK306">
            <v>223778</v>
          </cell>
          <cell r="AL306">
            <v>1399772985.3</v>
          </cell>
          <cell r="AM306">
            <v>970268820.38999999</v>
          </cell>
          <cell r="AN306">
            <v>311469824.44000006</v>
          </cell>
        </row>
        <row r="307">
          <cell r="H307">
            <v>7141434</v>
          </cell>
          <cell r="U307">
            <v>7001669</v>
          </cell>
          <cell r="V307">
            <v>12471341477.169998</v>
          </cell>
          <cell r="AK307">
            <v>1099732</v>
          </cell>
          <cell r="AL307">
            <v>12509265924.24</v>
          </cell>
          <cell r="AM307">
            <v>8466706592.7299995</v>
          </cell>
          <cell r="AN307">
            <v>2818133804.4800005</v>
          </cell>
        </row>
        <row r="317">
          <cell r="H317">
            <v>809</v>
          </cell>
          <cell r="U317">
            <v>809</v>
          </cell>
          <cell r="V317">
            <v>4003540.3000000003</v>
          </cell>
          <cell r="AK317">
            <v>812</v>
          </cell>
          <cell r="AL317">
            <v>2425266.3899999997</v>
          </cell>
          <cell r="AM317">
            <v>1543194.2599999998</v>
          </cell>
          <cell r="AN317">
            <v>566209.84999999986</v>
          </cell>
        </row>
        <row r="319">
          <cell r="F319">
            <v>973459373.14740002</v>
          </cell>
          <cell r="H319">
            <v>144696</v>
          </cell>
          <cell r="U319">
            <v>136649</v>
          </cell>
          <cell r="V319">
            <v>969962906.1099999</v>
          </cell>
          <cell r="AK319">
            <v>57965</v>
          </cell>
          <cell r="AL319">
            <v>970852195.17000008</v>
          </cell>
          <cell r="AM319">
            <v>669054171.33999991</v>
          </cell>
          <cell r="AN319">
            <v>210724916.19</v>
          </cell>
          <cell r="AR319">
            <v>211340000</v>
          </cell>
        </row>
        <row r="324">
          <cell r="F324">
            <v>726562973.82389987</v>
          </cell>
          <cell r="H324">
            <v>1112</v>
          </cell>
          <cell r="I324">
            <v>2554318245.1499996</v>
          </cell>
          <cell r="U324">
            <v>437</v>
          </cell>
          <cell r="V324">
            <v>742115555</v>
          </cell>
          <cell r="AK324">
            <v>349</v>
          </cell>
          <cell r="AL324">
            <v>487913593.94</v>
          </cell>
          <cell r="AM324">
            <v>260013222.35999995</v>
          </cell>
          <cell r="AN324">
            <v>108249336.43000001</v>
          </cell>
          <cell r="AR324">
            <v>163644108</v>
          </cell>
        </row>
        <row r="332">
          <cell r="F332">
            <v>15290292.488400001</v>
          </cell>
          <cell r="H332">
            <v>1684</v>
          </cell>
          <cell r="I332">
            <v>17284902.890000001</v>
          </cell>
          <cell r="U332">
            <v>1423</v>
          </cell>
          <cell r="V332">
            <v>15451051.920000002</v>
          </cell>
          <cell r="AK332">
            <v>903</v>
          </cell>
          <cell r="AL332">
            <v>14858267.970000001</v>
          </cell>
          <cell r="AM332">
            <v>9454308.7800000012</v>
          </cell>
          <cell r="AN332">
            <v>3369713.25</v>
          </cell>
          <cell r="AR332">
            <v>3470000</v>
          </cell>
        </row>
        <row r="338">
          <cell r="F338">
            <v>4265521579.2284999</v>
          </cell>
          <cell r="AK338">
            <v>24192</v>
          </cell>
          <cell r="AR338">
            <v>964653465</v>
          </cell>
        </row>
        <row r="339">
          <cell r="H339">
            <v>620</v>
          </cell>
          <cell r="I339">
            <v>61028000</v>
          </cell>
          <cell r="U339">
            <v>603</v>
          </cell>
          <cell r="V339">
            <v>59640000</v>
          </cell>
          <cell r="AK339">
            <v>334</v>
          </cell>
          <cell r="AL339">
            <v>59798460</v>
          </cell>
          <cell r="AM339">
            <v>38049760.07</v>
          </cell>
          <cell r="AN339">
            <v>13630497.820000002</v>
          </cell>
        </row>
        <row r="342">
          <cell r="H342">
            <v>52499</v>
          </cell>
          <cell r="I342">
            <v>6028254297.6028585</v>
          </cell>
          <cell r="AK342">
            <v>24106</v>
          </cell>
          <cell r="AL342">
            <v>3373998294.98</v>
          </cell>
          <cell r="AM342">
            <v>2111553511.6799998</v>
          </cell>
          <cell r="AN342">
            <v>762798410.75999987</v>
          </cell>
        </row>
        <row r="343">
          <cell r="H343">
            <v>52499</v>
          </cell>
          <cell r="I343">
            <v>6028254297.6028585</v>
          </cell>
          <cell r="U343">
            <v>30034</v>
          </cell>
          <cell r="V343">
            <v>3426648296.0892591</v>
          </cell>
          <cell r="AK343">
            <v>24053</v>
          </cell>
          <cell r="AL343">
            <v>3368951614.4400001</v>
          </cell>
          <cell r="AM343">
            <v>2108342309.0599999</v>
          </cell>
          <cell r="AN343">
            <v>761663699.08999991</v>
          </cell>
        </row>
        <row r="344">
          <cell r="U344">
            <v>63</v>
          </cell>
          <cell r="V344">
            <v>5046680.5399999991</v>
          </cell>
          <cell r="AK344">
            <v>62</v>
          </cell>
          <cell r="AL344">
            <v>5046680.5399999991</v>
          </cell>
          <cell r="AM344">
            <v>3211202.62</v>
          </cell>
          <cell r="AN344">
            <v>1134711.67</v>
          </cell>
        </row>
        <row r="345">
          <cell r="H345">
            <v>404</v>
          </cell>
          <cell r="I345">
            <v>244129322.9807418</v>
          </cell>
          <cell r="AK345">
            <v>284</v>
          </cell>
          <cell r="AL345">
            <v>170390384.56</v>
          </cell>
          <cell r="AM345">
            <v>98544523.999999985</v>
          </cell>
          <cell r="AN345">
            <v>38085792.280000001</v>
          </cell>
        </row>
        <row r="346">
          <cell r="H346">
            <v>404</v>
          </cell>
          <cell r="I346">
            <v>244129322.9807418</v>
          </cell>
          <cell r="U346">
            <v>314</v>
          </cell>
          <cell r="V346">
            <v>193958903.54121011</v>
          </cell>
          <cell r="AK346">
            <v>283</v>
          </cell>
          <cell r="AL346">
            <v>169420226.28</v>
          </cell>
          <cell r="AM346">
            <v>97927212.319999978</v>
          </cell>
          <cell r="AN346">
            <v>37867945.640000001</v>
          </cell>
        </row>
        <row r="347">
          <cell r="U347">
            <v>4</v>
          </cell>
          <cell r="V347">
            <v>970158.28</v>
          </cell>
          <cell r="AK347">
            <v>7</v>
          </cell>
          <cell r="AL347">
            <v>970158.28</v>
          </cell>
          <cell r="AM347">
            <v>617311.68000000005</v>
          </cell>
          <cell r="AN347">
            <v>217846.64</v>
          </cell>
        </row>
        <row r="348">
          <cell r="H348">
            <v>274</v>
          </cell>
          <cell r="I348">
            <v>632305491.47716236</v>
          </cell>
          <cell r="U348">
            <v>273</v>
          </cell>
          <cell r="V348">
            <v>630742962.12528729</v>
          </cell>
          <cell r="AK348">
            <v>274</v>
          </cell>
          <cell r="AL348">
            <v>610369624.35000002</v>
          </cell>
          <cell r="AM348">
            <v>387636848.49000001</v>
          </cell>
          <cell r="AN348">
            <v>137791345.28</v>
          </cell>
        </row>
        <row r="349">
          <cell r="F349">
            <v>2114251210.2543001</v>
          </cell>
          <cell r="H349">
            <v>2132</v>
          </cell>
          <cell r="I349">
            <v>2196089898.7400007</v>
          </cell>
          <cell r="U349">
            <v>1937</v>
          </cell>
          <cell r="V349">
            <v>1785939668.6499999</v>
          </cell>
          <cell r="AK349">
            <v>43</v>
          </cell>
          <cell r="AL349">
            <v>1620275428.95</v>
          </cell>
          <cell r="AM349">
            <v>1030980925.37</v>
          </cell>
          <cell r="AN349">
            <v>363526419.07999998</v>
          </cell>
          <cell r="AR349">
            <v>478137978</v>
          </cell>
        </row>
        <row r="352">
          <cell r="B352">
            <v>21</v>
          </cell>
          <cell r="C352" t="str">
            <v>Wyjątkowe tymczasowe wsparcie dla rolników i MŚP szczególnie dotkniętych kryzysem
związanym z COVID-19</v>
          </cell>
          <cell r="F352">
            <v>1198799811.4193001</v>
          </cell>
          <cell r="H352">
            <v>195625</v>
          </cell>
          <cell r="U352">
            <v>180304</v>
          </cell>
          <cell r="V352">
            <v>1198851096.1099999</v>
          </cell>
          <cell r="AK352">
            <v>180340</v>
          </cell>
          <cell r="AL352">
            <v>1199187395.2399998</v>
          </cell>
          <cell r="AM352">
            <v>763042532.93000019</v>
          </cell>
          <cell r="AN352">
            <v>267027232.38999996</v>
          </cell>
          <cell r="AR352">
            <v>266943558</v>
          </cell>
        </row>
        <row r="353">
          <cell r="F353">
            <v>578725477.28320003</v>
          </cell>
          <cell r="H353">
            <v>34662</v>
          </cell>
          <cell r="U353">
            <v>30137</v>
          </cell>
          <cell r="V353">
            <v>578594815</v>
          </cell>
          <cell r="AK353">
            <v>30137</v>
          </cell>
          <cell r="AL353">
            <v>578724815</v>
          </cell>
          <cell r="AM353">
            <v>368242599.77000004</v>
          </cell>
          <cell r="AN353">
            <v>122722661.33</v>
          </cell>
          <cell r="AR353">
            <v>122722815</v>
          </cell>
        </row>
        <row r="354">
          <cell r="F354">
            <v>1107286400.8562</v>
          </cell>
          <cell r="AK354">
            <v>53466</v>
          </cell>
          <cell r="AR354">
            <v>262285099</v>
          </cell>
        </row>
        <row r="355">
          <cell r="AK355">
            <v>17662</v>
          </cell>
          <cell r="AL355">
            <v>586710746.80999994</v>
          </cell>
          <cell r="AM355">
            <v>373321628.94999999</v>
          </cell>
          <cell r="AN355">
            <v>137689495.24000001</v>
          </cell>
        </row>
        <row r="356">
          <cell r="AK356">
            <v>35804</v>
          </cell>
          <cell r="AL356">
            <v>673095313.02999997</v>
          </cell>
          <cell r="AM356">
            <v>428288593.16000003</v>
          </cell>
          <cell r="AN356">
            <v>160332838.28</v>
          </cell>
        </row>
        <row r="357">
          <cell r="F357">
            <v>79971074438.7957</v>
          </cell>
          <cell r="AK357">
            <v>1313368</v>
          </cell>
          <cell r="AR357">
            <v>18057323616</v>
          </cell>
        </row>
        <row r="358">
          <cell r="F358">
            <v>80516066438.7957</v>
          </cell>
          <cell r="V358">
            <v>79797575036.713196</v>
          </cell>
          <cell r="AL358">
            <v>70577337866.690002</v>
          </cell>
          <cell r="AM358">
            <v>45750834001.450005</v>
          </cell>
          <cell r="AN358">
            <v>15866015317.119997</v>
          </cell>
        </row>
      </sheetData>
      <sheetData sheetId="19" refreshError="1"/>
      <sheetData sheetId="20" refreshError="1"/>
      <sheetData sheetId="21"/>
      <sheetData sheetId="22" refreshError="1"/>
      <sheetData sheetId="23">
        <row r="7">
          <cell r="F7">
            <v>9803403.079999987</v>
          </cell>
        </row>
        <row r="8">
          <cell r="F8">
            <v>22571733.219999999</v>
          </cell>
        </row>
        <row r="10">
          <cell r="F10">
            <v>114820000</v>
          </cell>
        </row>
        <row r="11">
          <cell r="F11">
            <v>419307000</v>
          </cell>
        </row>
        <row r="13">
          <cell r="F13">
            <v>1287463622.6071036</v>
          </cell>
        </row>
        <row r="14">
          <cell r="F14">
            <v>1009118763.2971035</v>
          </cell>
        </row>
        <row r="15">
          <cell r="F15">
            <v>278344859.31</v>
          </cell>
        </row>
        <row r="16">
          <cell r="F16">
            <v>8608881742.1100006</v>
          </cell>
        </row>
        <row r="17">
          <cell r="F17">
            <v>7065976919.1300001</v>
          </cell>
        </row>
        <row r="18">
          <cell r="F18">
            <v>1542904822.98</v>
          </cell>
        </row>
        <row r="19">
          <cell r="F19">
            <v>3849338430.9499998</v>
          </cell>
        </row>
        <row r="20">
          <cell r="F20">
            <v>3288300000</v>
          </cell>
        </row>
        <row r="21">
          <cell r="F21">
            <v>561038430.95000005</v>
          </cell>
        </row>
        <row r="22">
          <cell r="F22">
            <v>1259806059.8399999</v>
          </cell>
        </row>
        <row r="23">
          <cell r="F23">
            <v>586710746.80999994</v>
          </cell>
        </row>
        <row r="24">
          <cell r="F24">
            <v>673095313.02999997</v>
          </cell>
        </row>
      </sheetData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>
        <row r="46">
          <cell r="D46">
            <v>91919</v>
          </cell>
          <cell r="E46">
            <v>16888188361.429998</v>
          </cell>
          <cell r="M46">
            <v>48731</v>
          </cell>
          <cell r="N46">
            <v>8947785230.6499996</v>
          </cell>
          <cell r="W46">
            <v>7711184070.4499998</v>
          </cell>
          <cell r="X46">
            <v>4906626280.5600042</v>
          </cell>
          <cell r="Y46">
            <v>1726645173.6399968</v>
          </cell>
        </row>
        <row r="69">
          <cell r="D69">
            <v>896</v>
          </cell>
          <cell r="E69">
            <v>678237307.79000008</v>
          </cell>
          <cell r="M69">
            <v>232</v>
          </cell>
          <cell r="N69">
            <v>178268697.26999998</v>
          </cell>
          <cell r="W69">
            <v>174628344.16999999</v>
          </cell>
          <cell r="X69">
            <v>111116014.32999997</v>
          </cell>
          <cell r="Y69">
            <v>39684561.129999995</v>
          </cell>
        </row>
        <row r="92">
          <cell r="D92">
            <v>4443</v>
          </cell>
          <cell r="E92">
            <v>1489780594.96</v>
          </cell>
          <cell r="M92">
            <v>1904</v>
          </cell>
          <cell r="N92">
            <v>606074613.18999994</v>
          </cell>
          <cell r="W92">
            <v>586770334.43999994</v>
          </cell>
          <cell r="X92">
            <v>373361956.16000003</v>
          </cell>
          <cell r="Y92">
            <v>133363800.96000004</v>
          </cell>
        </row>
        <row r="115">
          <cell r="D115">
            <v>2141</v>
          </cell>
          <cell r="E115">
            <v>776787057.8499999</v>
          </cell>
          <cell r="M115">
            <v>478</v>
          </cell>
          <cell r="N115">
            <v>159335757.93000004</v>
          </cell>
          <cell r="W115">
            <v>154601335.33000001</v>
          </cell>
          <cell r="X115">
            <v>98372827.099999994</v>
          </cell>
          <cell r="Y115">
            <v>35212290.219999999</v>
          </cell>
        </row>
        <row r="138">
          <cell r="D138">
            <v>2666</v>
          </cell>
          <cell r="E138">
            <v>210155218.63</v>
          </cell>
          <cell r="M138">
            <v>447</v>
          </cell>
          <cell r="N138">
            <v>32684317.299999997</v>
          </cell>
          <cell r="W138">
            <v>22465479.5</v>
          </cell>
          <cell r="X138">
            <v>14294783.519999998</v>
          </cell>
          <cell r="Y138">
            <v>4968375.3000000007</v>
          </cell>
        </row>
        <row r="161">
          <cell r="D161">
            <v>3016</v>
          </cell>
          <cell r="E161">
            <v>270645180.52000004</v>
          </cell>
          <cell r="M161">
            <v>1052</v>
          </cell>
          <cell r="N161">
            <v>89273524.199999988</v>
          </cell>
          <cell r="W161">
            <v>33115122.599999998</v>
          </cell>
          <cell r="X161">
            <v>21071151.18</v>
          </cell>
          <cell r="Y161">
            <v>7691432.5899999989</v>
          </cell>
        </row>
      </sheetData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</sheetDataSet>
  </externalBook>
</externalLink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Pakiet 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369D9F-DF55-4880-995E-54E362F8B8F4}">
  <sheetPr>
    <pageSetUpPr fitToPage="1"/>
  </sheetPr>
  <dimension ref="A1:Q95"/>
  <sheetViews>
    <sheetView tabSelected="1" topLeftCell="A10" zoomScale="80" zoomScaleNormal="80" workbookViewId="0">
      <selection sqref="A1:M2"/>
    </sheetView>
  </sheetViews>
  <sheetFormatPr defaultColWidth="9.36328125" defaultRowHeight="12.5" x14ac:dyDescent="0.25"/>
  <cols>
    <col min="1" max="1" width="14.453125" style="1" customWidth="1"/>
    <col min="2" max="2" width="68.1796875" style="1" customWidth="1"/>
    <col min="3" max="3" width="22.453125" style="1" bestFit="1" customWidth="1"/>
    <col min="4" max="4" width="14.54296875" style="1" customWidth="1"/>
    <col min="5" max="5" width="22.453125" style="1" bestFit="1" customWidth="1"/>
    <col min="6" max="6" width="14.54296875" style="1" customWidth="1"/>
    <col min="7" max="7" width="13.54296875" style="1" customWidth="1"/>
    <col min="8" max="8" width="24.453125" style="1" customWidth="1"/>
    <col min="9" max="9" width="14.453125" style="1" customWidth="1"/>
    <col min="10" max="10" width="14.6328125" style="1" customWidth="1"/>
    <col min="11" max="11" width="23.54296875" style="1" bestFit="1" customWidth="1"/>
    <col min="12" max="12" width="23.54296875" style="1" customWidth="1"/>
    <col min="13" max="13" width="21.54296875" style="1" customWidth="1"/>
    <col min="14" max="14" width="14.54296875" style="1" customWidth="1"/>
    <col min="15" max="15" width="22.453125" style="1" bestFit="1" customWidth="1"/>
    <col min="16" max="16384" width="9.36328125" style="1"/>
  </cols>
  <sheetData>
    <row r="1" spans="1:15" s="2" customFormat="1" ht="29.25" hidden="1" customHeight="1" thickBot="1" x14ac:dyDescent="0.3">
      <c r="A1" s="3"/>
      <c r="B1" s="3"/>
      <c r="C1" s="4" t="s">
        <v>0</v>
      </c>
      <c r="D1" s="317" t="s">
        <v>1</v>
      </c>
      <c r="E1" s="318"/>
      <c r="F1" s="319"/>
      <c r="G1" s="320" t="s">
        <v>2</v>
      </c>
      <c r="H1" s="320"/>
      <c r="I1" s="320"/>
      <c r="J1" s="321" t="s">
        <v>3</v>
      </c>
      <c r="K1" s="320"/>
      <c r="L1" s="320"/>
      <c r="M1" s="320"/>
      <c r="N1" s="322"/>
      <c r="O1" s="5" t="s">
        <v>4</v>
      </c>
    </row>
    <row r="2" spans="1:15" s="2" customFormat="1" ht="29" x14ac:dyDescent="0.25">
      <c r="A2" s="323" t="s">
        <v>5</v>
      </c>
      <c r="B2" s="326" t="s">
        <v>6</v>
      </c>
      <c r="C2" s="7" t="s">
        <v>7</v>
      </c>
      <c r="D2" s="329" t="s">
        <v>8</v>
      </c>
      <c r="E2" s="330"/>
      <c r="F2" s="326"/>
      <c r="G2" s="330" t="s">
        <v>9</v>
      </c>
      <c r="H2" s="330"/>
      <c r="I2" s="330"/>
      <c r="J2" s="331" t="s">
        <v>10</v>
      </c>
      <c r="K2" s="332"/>
      <c r="L2" s="332"/>
      <c r="M2" s="332"/>
      <c r="N2" s="333"/>
      <c r="O2" s="6" t="s">
        <v>11</v>
      </c>
    </row>
    <row r="3" spans="1:15" s="2" customFormat="1" ht="40.5" customHeight="1" x14ac:dyDescent="0.25">
      <c r="A3" s="324"/>
      <c r="B3" s="327"/>
      <c r="C3" s="305" t="s">
        <v>12</v>
      </c>
      <c r="D3" s="307" t="s">
        <v>13</v>
      </c>
      <c r="E3" s="8" t="s">
        <v>14</v>
      </c>
      <c r="F3" s="9" t="s">
        <v>15</v>
      </c>
      <c r="G3" s="309" t="s">
        <v>16</v>
      </c>
      <c r="H3" s="10" t="s">
        <v>14</v>
      </c>
      <c r="I3" s="11" t="s">
        <v>15</v>
      </c>
      <c r="J3" s="311" t="s">
        <v>17</v>
      </c>
      <c r="K3" s="313" t="s">
        <v>14</v>
      </c>
      <c r="L3" s="314"/>
      <c r="M3" s="8" t="s">
        <v>18</v>
      </c>
      <c r="N3" s="9" t="s">
        <v>15</v>
      </c>
      <c r="O3" s="315" t="s">
        <v>12</v>
      </c>
    </row>
    <row r="4" spans="1:15" s="2" customFormat="1" ht="22.5" customHeight="1" thickBot="1" x14ac:dyDescent="0.3">
      <c r="A4" s="325"/>
      <c r="B4" s="328"/>
      <c r="C4" s="306"/>
      <c r="D4" s="308"/>
      <c r="E4" s="12" t="s">
        <v>12</v>
      </c>
      <c r="F4" s="13" t="s">
        <v>19</v>
      </c>
      <c r="G4" s="310"/>
      <c r="H4" s="12" t="s">
        <v>12</v>
      </c>
      <c r="I4" s="14" t="s">
        <v>19</v>
      </c>
      <c r="J4" s="312"/>
      <c r="K4" s="12" t="s">
        <v>12</v>
      </c>
      <c r="L4" s="12" t="s">
        <v>20</v>
      </c>
      <c r="M4" s="12" t="s">
        <v>12</v>
      </c>
      <c r="N4" s="13" t="s">
        <v>19</v>
      </c>
      <c r="O4" s="316"/>
    </row>
    <row r="5" spans="1:15" s="2" customFormat="1" ht="15" hidden="1" thickBot="1" x14ac:dyDescent="0.3">
      <c r="A5" s="15"/>
      <c r="B5" s="16">
        <v>2</v>
      </c>
      <c r="C5" s="17">
        <v>3</v>
      </c>
      <c r="D5" s="18">
        <v>4</v>
      </c>
      <c r="E5" s="17">
        <v>5</v>
      </c>
      <c r="F5" s="19" t="s">
        <v>21</v>
      </c>
      <c r="G5" s="20">
        <v>7</v>
      </c>
      <c r="H5" s="21">
        <v>8</v>
      </c>
      <c r="I5" s="22" t="s">
        <v>22</v>
      </c>
      <c r="J5" s="18">
        <v>10</v>
      </c>
      <c r="K5" s="21">
        <v>11</v>
      </c>
      <c r="L5" s="21">
        <v>12</v>
      </c>
      <c r="M5" s="21">
        <v>13</v>
      </c>
      <c r="N5" s="23" t="s">
        <v>23</v>
      </c>
      <c r="O5" s="15">
        <v>15</v>
      </c>
    </row>
    <row r="6" spans="1:15" s="36" customFormat="1" ht="14" x14ac:dyDescent="0.3">
      <c r="A6" s="24">
        <v>1</v>
      </c>
      <c r="B6" s="25" t="s">
        <v>24</v>
      </c>
      <c r="C6" s="26">
        <f>'[3]arkusz główny'!F8</f>
        <v>203947180.50409997</v>
      </c>
      <c r="D6" s="27">
        <f>SUM(D7:D8)</f>
        <v>200</v>
      </c>
      <c r="E6" s="28">
        <f>SUM(E7:E8)</f>
        <v>352471135.97000003</v>
      </c>
      <c r="F6" s="29">
        <f>IFERROR(E6/C6,".")</f>
        <v>1.7282471623230617</v>
      </c>
      <c r="G6" s="30">
        <f>SUM(G7:G8)</f>
        <v>65</v>
      </c>
      <c r="H6" s="28">
        <f>SUM(H7:H8)</f>
        <v>201457966.71999997</v>
      </c>
      <c r="I6" s="31">
        <f>IFERROR(H6/C6,".")</f>
        <v>0.98779481149017423</v>
      </c>
      <c r="J6" s="32">
        <f>'[3]arkusz główny'!AK8</f>
        <v>24</v>
      </c>
      <c r="K6" s="33">
        <f>SUM(K7:K8)</f>
        <v>136042480.06999999</v>
      </c>
      <c r="L6" s="33">
        <f>SUM(L7:L8)</f>
        <v>86563829.469999999</v>
      </c>
      <c r="M6" s="33">
        <f>SUM(M7:M8)</f>
        <v>30744510.75</v>
      </c>
      <c r="N6" s="34">
        <f>IFERROR(M6/O6,".")</f>
        <v>0.66117572936994062</v>
      </c>
      <c r="O6" s="35">
        <f>'[3]arkusz główny'!AR8</f>
        <v>46499757</v>
      </c>
    </row>
    <row r="7" spans="1:15" s="36" customFormat="1" ht="14" x14ac:dyDescent="0.3">
      <c r="A7" s="37" t="s">
        <v>25</v>
      </c>
      <c r="B7" s="38" t="s">
        <v>26</v>
      </c>
      <c r="C7" s="255"/>
      <c r="D7" s="40">
        <f>'[3]arkusz główny'!H9</f>
        <v>195</v>
      </c>
      <c r="E7" s="41">
        <f>'[3]arkusz główny'!I9</f>
        <v>213846805.05000001</v>
      </c>
      <c r="F7" s="264"/>
      <c r="G7" s="43">
        <f>'[3]arkusz główny'!U9</f>
        <v>62</v>
      </c>
      <c r="H7" s="41">
        <f>'[3]arkusz główny'!V9</f>
        <v>106829144.31999999</v>
      </c>
      <c r="I7" s="258"/>
      <c r="J7" s="44">
        <f>'[3]arkusz główny'!AK9</f>
        <v>23</v>
      </c>
      <c r="K7" s="45">
        <f>'[3]arkusz główny'!AL9</f>
        <v>78882406.25</v>
      </c>
      <c r="L7" s="45">
        <f>'[3]arkusz główny'!AM9</f>
        <v>50192874.520000003</v>
      </c>
      <c r="M7" s="45">
        <f>'[3]arkusz główny'!AN9</f>
        <v>17673102.82</v>
      </c>
      <c r="N7" s="260"/>
      <c r="O7" s="262"/>
    </row>
    <row r="8" spans="1:15" x14ac:dyDescent="0.25">
      <c r="A8" s="47" t="s">
        <v>27</v>
      </c>
      <c r="B8" s="48" t="s">
        <v>28</v>
      </c>
      <c r="C8" s="255"/>
      <c r="D8" s="49">
        <f>'[3]arkusz główny'!H16</f>
        <v>5</v>
      </c>
      <c r="E8" s="50">
        <f>'[3]arkusz główny'!I16</f>
        <v>138624330.92000002</v>
      </c>
      <c r="F8" s="264"/>
      <c r="G8" s="51">
        <f>'[3]arkusz główny'!U16</f>
        <v>3</v>
      </c>
      <c r="H8" s="50">
        <f>'[3]arkusz główny'!V16</f>
        <v>94628822.399999991</v>
      </c>
      <c r="I8" s="258"/>
      <c r="J8" s="52">
        <f>'[3]arkusz główny'!AK16</f>
        <v>2</v>
      </c>
      <c r="K8" s="53">
        <f>'[3]arkusz główny'!AL16</f>
        <v>57160073.82</v>
      </c>
      <c r="L8" s="54">
        <f>'[3]arkusz główny'!AM16</f>
        <v>36370954.950000003</v>
      </c>
      <c r="M8" s="45">
        <f>'[3]arkusz główny'!AN16</f>
        <v>13071407.93</v>
      </c>
      <c r="N8" s="260"/>
      <c r="O8" s="262"/>
    </row>
    <row r="9" spans="1:15" ht="24" x14ac:dyDescent="0.25">
      <c r="A9" s="55">
        <v>2</v>
      </c>
      <c r="B9" s="56" t="s">
        <v>29</v>
      </c>
      <c r="C9" s="57">
        <f>'[3]arkusz główny'!F20</f>
        <v>477540599.94759995</v>
      </c>
      <c r="D9" s="58">
        <f>D10+D12</f>
        <v>189</v>
      </c>
      <c r="E9" s="59">
        <f>E10+E12</f>
        <v>586420189.61000001</v>
      </c>
      <c r="F9" s="60">
        <f>IFERROR(E9/C9,".")</f>
        <v>1.2280006970597837</v>
      </c>
      <c r="G9" s="61">
        <f>G10+G12</f>
        <v>131</v>
      </c>
      <c r="H9" s="59">
        <f>H10+H12</f>
        <v>489335000.31</v>
      </c>
      <c r="I9" s="62">
        <f>IFERROR(H9/C9,".")</f>
        <v>1.0246982149029722</v>
      </c>
      <c r="J9" s="63">
        <f>J12+J10</f>
        <v>29</v>
      </c>
      <c r="K9" s="64">
        <f>K10+K12</f>
        <v>382471370.56</v>
      </c>
      <c r="L9" s="64">
        <f>L10+L12</f>
        <v>243366531.74000004</v>
      </c>
      <c r="M9" s="64">
        <f>M10+M12</f>
        <v>84942693.149999991</v>
      </c>
      <c r="N9" s="65">
        <f>IFERROR(M9/O9,".")</f>
        <v>0.79385309476863375</v>
      </c>
      <c r="O9" s="66">
        <f>'[3]arkusz główny'!AR20</f>
        <v>107000519</v>
      </c>
    </row>
    <row r="10" spans="1:15" x14ac:dyDescent="0.25">
      <c r="A10" s="274" t="s">
        <v>30</v>
      </c>
      <c r="B10" s="38" t="s">
        <v>31</v>
      </c>
      <c r="C10" s="255"/>
      <c r="D10" s="303">
        <f>'[3]arkusz główny'!H21</f>
        <v>103</v>
      </c>
      <c r="E10" s="298">
        <f>'[3]arkusz główny'!I21</f>
        <v>499787010.64999998</v>
      </c>
      <c r="F10" s="264"/>
      <c r="G10" s="296">
        <f>'[3]arkusz główny'!U21</f>
        <v>88</v>
      </c>
      <c r="H10" s="298">
        <f>'[3]arkusz główny'!V21</f>
        <v>456392846.75</v>
      </c>
      <c r="I10" s="258"/>
      <c r="J10" s="300">
        <f>'[3]arkusz główny'!AK21</f>
        <v>17</v>
      </c>
      <c r="K10" s="287">
        <f>'[3]arkusz główny'!AL21</f>
        <v>362870866.63999999</v>
      </c>
      <c r="L10" s="301">
        <f>'[3]arkusz główny'!AM21</f>
        <v>230894731.40000004</v>
      </c>
      <c r="M10" s="287">
        <f>'[3]arkusz główny'!AN21</f>
        <v>80673934.559999987</v>
      </c>
      <c r="N10" s="260"/>
      <c r="O10" s="262"/>
    </row>
    <row r="11" spans="1:15" x14ac:dyDescent="0.25">
      <c r="A11" s="274"/>
      <c r="B11" s="72" t="s">
        <v>32</v>
      </c>
      <c r="C11" s="255"/>
      <c r="D11" s="304"/>
      <c r="E11" s="299"/>
      <c r="F11" s="264"/>
      <c r="G11" s="297"/>
      <c r="H11" s="299"/>
      <c r="I11" s="258"/>
      <c r="J11" s="300"/>
      <c r="K11" s="287"/>
      <c r="L11" s="302"/>
      <c r="M11" s="287"/>
      <c r="N11" s="260"/>
      <c r="O11" s="262"/>
    </row>
    <row r="12" spans="1:15" x14ac:dyDescent="0.25">
      <c r="A12" s="47" t="s">
        <v>33</v>
      </c>
      <c r="B12" s="48" t="s">
        <v>34</v>
      </c>
      <c r="C12" s="255"/>
      <c r="D12" s="49">
        <f>'[3]arkusz główny'!H27</f>
        <v>86</v>
      </c>
      <c r="E12" s="50">
        <f>'[3]arkusz główny'!I27</f>
        <v>86633178.959999993</v>
      </c>
      <c r="F12" s="264"/>
      <c r="G12" s="51">
        <f>'[3]arkusz główny'!U27</f>
        <v>43</v>
      </c>
      <c r="H12" s="50">
        <f>'[3]arkusz główny'!V27</f>
        <v>32942153.560000002</v>
      </c>
      <c r="I12" s="258"/>
      <c r="J12" s="52">
        <f>'[3]arkusz główny'!AK27</f>
        <v>12</v>
      </c>
      <c r="K12" s="53">
        <f>'[3]arkusz główny'!AL27</f>
        <v>19600503.920000002</v>
      </c>
      <c r="L12" s="53">
        <f>'[3]arkusz główny'!AM27</f>
        <v>12471800.34</v>
      </c>
      <c r="M12" s="53">
        <f>'[3]arkusz główny'!AN27</f>
        <v>4268758.59</v>
      </c>
      <c r="N12" s="260"/>
      <c r="O12" s="262"/>
    </row>
    <row r="13" spans="1:15" x14ac:dyDescent="0.25">
      <c r="A13" s="55">
        <v>3</v>
      </c>
      <c r="B13" s="56" t="s">
        <v>35</v>
      </c>
      <c r="C13" s="57">
        <f>'[3]arkusz główny'!F39</f>
        <v>184185721.2676</v>
      </c>
      <c r="D13" s="58">
        <f>D14+D17</f>
        <v>4616</v>
      </c>
      <c r="E13" s="59">
        <f>E14+E17</f>
        <v>268858534.80000001</v>
      </c>
      <c r="F13" s="60"/>
      <c r="G13" s="61">
        <f>G14+G17</f>
        <v>3419</v>
      </c>
      <c r="H13" s="59">
        <f>H14+H17</f>
        <v>170776510.60999998</v>
      </c>
      <c r="I13" s="62">
        <f>IFERROR(H13/C13,".")</f>
        <v>0.92719733883107025</v>
      </c>
      <c r="J13" s="63">
        <f>'[3]arkusz główny'!AK39</f>
        <v>10664</v>
      </c>
      <c r="K13" s="64">
        <f>K14+K17</f>
        <v>138414530.47</v>
      </c>
      <c r="L13" s="64">
        <f>L14+L17</f>
        <v>88073059.439999998</v>
      </c>
      <c r="M13" s="64">
        <f>M14+M17</f>
        <v>31384208.25</v>
      </c>
      <c r="N13" s="65">
        <f>IFERROR(M13/O13,".")</f>
        <v>0.74716477916599211</v>
      </c>
      <c r="O13" s="66">
        <f>'[3]arkusz główny'!AR39</f>
        <v>42004400</v>
      </c>
    </row>
    <row r="14" spans="1:15" x14ac:dyDescent="0.25">
      <c r="A14" s="266" t="s">
        <v>36</v>
      </c>
      <c r="B14" s="73" t="s">
        <v>37</v>
      </c>
      <c r="C14" s="255"/>
      <c r="D14" s="44">
        <f>D15+D16</f>
        <v>4417</v>
      </c>
      <c r="E14" s="288"/>
      <c r="F14" s="290"/>
      <c r="G14" s="74">
        <f>G15+G16</f>
        <v>3318</v>
      </c>
      <c r="H14" s="75">
        <f>H15+H16</f>
        <v>32375136.299999986</v>
      </c>
      <c r="I14" s="291"/>
      <c r="J14" s="44">
        <f>'[3]arkusz główny'!AK40</f>
        <v>10599</v>
      </c>
      <c r="K14" s="45">
        <f>K15+K16</f>
        <v>31660134.239999998</v>
      </c>
      <c r="L14" s="45">
        <f>L15+L16</f>
        <v>20145238.550000001</v>
      </c>
      <c r="M14" s="45">
        <f>M15+M16</f>
        <v>7291122.3899999997</v>
      </c>
      <c r="N14" s="292"/>
      <c r="O14" s="295"/>
    </row>
    <row r="15" spans="1:15" ht="24" x14ac:dyDescent="0.25">
      <c r="A15" s="267"/>
      <c r="B15" s="73" t="s">
        <v>38</v>
      </c>
      <c r="C15" s="255"/>
      <c r="D15" s="44">
        <f>'[3]arkusz główny'!H41</f>
        <v>4417</v>
      </c>
      <c r="E15" s="288"/>
      <c r="F15" s="290"/>
      <c r="G15" s="74">
        <f>'[3]arkusz główny'!U41</f>
        <v>3318</v>
      </c>
      <c r="H15" s="75">
        <f>'[3]zobowiązania wieloletnie'!F7</f>
        <v>9803403.079999987</v>
      </c>
      <c r="I15" s="291"/>
      <c r="J15" s="44">
        <f>'[3]arkusz główny'!AK41</f>
        <v>2444</v>
      </c>
      <c r="K15" s="45">
        <f>'[3]arkusz główny'!AL41</f>
        <v>9088401.0199999996</v>
      </c>
      <c r="L15" s="45">
        <f>'[3]arkusz główny'!AM41</f>
        <v>5782919.169999999</v>
      </c>
      <c r="M15" s="45">
        <f>'[3]arkusz główny'!AN41</f>
        <v>2063037.3599999996</v>
      </c>
      <c r="N15" s="293"/>
      <c r="O15" s="295"/>
    </row>
    <row r="16" spans="1:15" x14ac:dyDescent="0.25">
      <c r="A16" s="268"/>
      <c r="B16" s="76" t="s">
        <v>39</v>
      </c>
      <c r="C16" s="255"/>
      <c r="D16" s="77"/>
      <c r="E16" s="289"/>
      <c r="F16" s="290"/>
      <c r="G16" s="78"/>
      <c r="H16" s="79">
        <f>'[3]zobowiązania wieloletnie'!F8</f>
        <v>22571733.219999999</v>
      </c>
      <c r="I16" s="291"/>
      <c r="J16" s="80">
        <f>'[3]arkusz główny'!AK50</f>
        <v>8305</v>
      </c>
      <c r="K16" s="81">
        <f>'[3]arkusz główny'!AL50</f>
        <v>22571733.219999999</v>
      </c>
      <c r="L16" s="81">
        <f>'[3]arkusz główny'!AM50</f>
        <v>14362319.380000001</v>
      </c>
      <c r="M16" s="81">
        <f>'[3]arkusz główny'!AN50</f>
        <v>5228085.03</v>
      </c>
      <c r="N16" s="293"/>
      <c r="O16" s="295"/>
    </row>
    <row r="17" spans="1:17" x14ac:dyDescent="0.25">
      <c r="A17" s="47" t="s">
        <v>40</v>
      </c>
      <c r="B17" s="82" t="s">
        <v>41</v>
      </c>
      <c r="C17" s="39"/>
      <c r="D17" s="52">
        <f>'[3]arkusz główny'!H51</f>
        <v>199</v>
      </c>
      <c r="E17" s="53">
        <f>'[3]arkusz główny'!I51</f>
        <v>268858534.80000001</v>
      </c>
      <c r="F17" s="290"/>
      <c r="G17" s="83">
        <f>'[3]arkusz główny'!U51</f>
        <v>101</v>
      </c>
      <c r="H17" s="84">
        <f>'[3]arkusz główny'!V51</f>
        <v>138401374.31</v>
      </c>
      <c r="I17" s="291"/>
      <c r="J17" s="52">
        <f>'[3]arkusz główny'!AK51</f>
        <v>66</v>
      </c>
      <c r="K17" s="53">
        <f>'[3]arkusz główny'!AL51</f>
        <v>106754396.23</v>
      </c>
      <c r="L17" s="53">
        <f>'[3]arkusz główny'!AM51</f>
        <v>67927820.890000001</v>
      </c>
      <c r="M17" s="53">
        <f>'[3]arkusz główny'!AN51</f>
        <v>24093085.859999999</v>
      </c>
      <c r="N17" s="294"/>
      <c r="O17" s="295"/>
    </row>
    <row r="18" spans="1:17" x14ac:dyDescent="0.25">
      <c r="A18" s="55">
        <v>4</v>
      </c>
      <c r="B18" s="56" t="s">
        <v>42</v>
      </c>
      <c r="C18" s="57">
        <f>'[3]arkusz główny'!F55</f>
        <v>17350823939.8032</v>
      </c>
      <c r="D18" s="58">
        <f>D19+D23+D24+D25+D26+D27</f>
        <v>128668</v>
      </c>
      <c r="E18" s="59">
        <f>E19+E23+E24+E25+E26+E27</f>
        <v>35963939646.93232</v>
      </c>
      <c r="F18" s="60">
        <f t="shared" ref="F18:F30" si="0">IFERROR(E18/C18,".")</f>
        <v>2.0727511138206061</v>
      </c>
      <c r="G18" s="61">
        <f>G19+G23+G24+G25+G26+G27</f>
        <v>64190</v>
      </c>
      <c r="H18" s="59">
        <f>H19+H23+H24+H25+H26+H27</f>
        <v>16286345366.547276</v>
      </c>
      <c r="I18" s="62">
        <f t="shared" ref="I18:I30" si="1">IFERROR(H18/C18,".")</f>
        <v>0.9386496815973111</v>
      </c>
      <c r="J18" s="63">
        <f>'[3]arkusz główny'!AK55</f>
        <v>48163</v>
      </c>
      <c r="K18" s="64">
        <f>K19+K23+K24+K25+K26+K29</f>
        <v>12577754236.500002</v>
      </c>
      <c r="L18" s="64">
        <f>L19+L23+L24+L25+L26+L29</f>
        <v>8201924405.3500051</v>
      </c>
      <c r="M18" s="64">
        <f>M19+M23+M24+M25+M26+M29</f>
        <v>2819472953.6699967</v>
      </c>
      <c r="N18" s="65">
        <f t="shared" ref="N18:N30" si="2">IFERROR(M18/O18,".")</f>
        <v>0.71943514816487897</v>
      </c>
      <c r="O18" s="66">
        <f>'[3]arkusz główny'!AR55</f>
        <v>3919009185</v>
      </c>
    </row>
    <row r="19" spans="1:17" x14ac:dyDescent="0.25">
      <c r="A19" s="266" t="s">
        <v>43</v>
      </c>
      <c r="B19" s="85" t="s">
        <v>44</v>
      </c>
      <c r="C19" s="86">
        <f>'[3]arkusz główny'!F56</f>
        <v>10973319866.1584</v>
      </c>
      <c r="D19" s="68">
        <f>'[3]arkusz główny'!H56</f>
        <v>105081</v>
      </c>
      <c r="E19" s="69">
        <f>'[3]arkusz główny'!I56</f>
        <v>20313793721.18</v>
      </c>
      <c r="F19" s="87">
        <f t="shared" si="0"/>
        <v>1.8511985405462865</v>
      </c>
      <c r="G19" s="70">
        <f>'[3]arkusz główny'!U56</f>
        <v>52844</v>
      </c>
      <c r="H19" s="69">
        <f>'[3]arkusz główny'!V56</f>
        <v>10013422140.540001</v>
      </c>
      <c r="I19" s="87">
        <f t="shared" si="1"/>
        <v>0.91252440124535938</v>
      </c>
      <c r="J19" s="71">
        <f>'[3]arkusz główny'!AK56</f>
        <v>43906</v>
      </c>
      <c r="K19" s="54">
        <f>'[3]arkusz główny'!AL56</f>
        <v>8682764686.4899998</v>
      </c>
      <c r="L19" s="54">
        <f>'[3]arkusz główny'!AM56</f>
        <v>5524843012.8500042</v>
      </c>
      <c r="M19" s="54">
        <f>'[3]arkusz główny'!AN56</f>
        <v>1947565633.8399966</v>
      </c>
      <c r="N19" s="88">
        <f t="shared" si="2"/>
        <v>0.78819031405763174</v>
      </c>
      <c r="O19" s="89">
        <f>'[3]arkusz główny'!AR56</f>
        <v>2470933224</v>
      </c>
      <c r="P19" s="90"/>
      <c r="Q19" s="90"/>
    </row>
    <row r="20" spans="1:17" x14ac:dyDescent="0.25">
      <c r="A20" s="274"/>
      <c r="B20" s="91" t="s">
        <v>45</v>
      </c>
      <c r="C20" s="92">
        <f>[3]limity_ogółem!E100</f>
        <v>10315958832.807999</v>
      </c>
      <c r="D20" s="93">
        <f>'[3]4.1_modernizacja'!D46+'[3]4.1_modernizacja'!D69+'[3]4.1_modernizacja'!D92+'[3]4.1_modernizacja'!D115</f>
        <v>99399</v>
      </c>
      <c r="E20" s="94">
        <f>'[3]4.1_modernizacja'!E46+'[3]4.1_modernizacja'!E69+'[3]4.1_modernizacja'!E92+'[3]4.1_modernizacja'!E115</f>
        <v>19832993322.029995</v>
      </c>
      <c r="F20" s="87">
        <f t="shared" si="0"/>
        <v>1.9225545238659569</v>
      </c>
      <c r="G20" s="95">
        <f>'[3]4.1_modernizacja'!M46+'[3]4.1_modernizacja'!M69+'[3]4.1_modernizacja'!M92+'[3]4.1_modernizacja'!M115</f>
        <v>51345</v>
      </c>
      <c r="H20" s="94">
        <f>'[3]4.1_modernizacja'!N46+'[3]4.1_modernizacja'!N69+'[3]4.1_modernizacja'!N92+'[3]4.1_modernizacja'!N115</f>
        <v>9891464299.0400009</v>
      </c>
      <c r="I20" s="87">
        <f t="shared" si="1"/>
        <v>0.95885069525307032</v>
      </c>
      <c r="J20" s="80">
        <v>43547</v>
      </c>
      <c r="K20" s="81">
        <f>'[3]4.1_modernizacja'!W46+'[3]4.1_modernizacja'!W69+'[3]4.1_modernizacja'!W92+'[3]4.1_modernizacja'!W115</f>
        <v>8627184084.3899994</v>
      </c>
      <c r="L20" s="81">
        <f>'[3]4.1_modernizacja'!X46+'[3]4.1_modernizacja'!X69+'[3]4.1_modernizacja'!X92+'[3]4.1_modernizacja'!X115</f>
        <v>5489477078.1500044</v>
      </c>
      <c r="M20" s="81">
        <f>'[3]4.1_modernizacja'!Y46+'[3]4.1_modernizacja'!Y69+'[3]4.1_modernizacja'!Y92+'[3]4.1_modernizacja'!Y115</f>
        <v>1934905825.9499967</v>
      </c>
      <c r="N20" s="96">
        <f t="shared" si="2"/>
        <v>0.8327899792629363</v>
      </c>
      <c r="O20" s="92">
        <f>[3]limity_ogółem!D100</f>
        <v>2323401907</v>
      </c>
    </row>
    <row r="21" spans="1:17" x14ac:dyDescent="0.25">
      <c r="A21" s="274"/>
      <c r="B21" s="91" t="s">
        <v>46</v>
      </c>
      <c r="C21" s="97">
        <f>[3]limity_ogółem!E101</f>
        <v>35547339.893299997</v>
      </c>
      <c r="D21" s="93">
        <f>'[3]4.1_modernizacja'!D138</f>
        <v>2666</v>
      </c>
      <c r="E21" s="94">
        <f>'[3]4.1_modernizacja'!E138</f>
        <v>210155218.63</v>
      </c>
      <c r="F21" s="87">
        <f t="shared" si="0"/>
        <v>5.9119815789538244</v>
      </c>
      <c r="G21" s="95">
        <f>'[3]4.1_modernizacja'!M138</f>
        <v>447</v>
      </c>
      <c r="H21" s="94">
        <f>'[3]4.1_modernizacja'!N138</f>
        <v>32684317.299999997</v>
      </c>
      <c r="I21" s="98">
        <f t="shared" si="1"/>
        <v>0.91945887928903436</v>
      </c>
      <c r="J21" s="80">
        <v>339</v>
      </c>
      <c r="K21" s="81">
        <f>'[3]4.1_modernizacja'!W138</f>
        <v>22465479.5</v>
      </c>
      <c r="L21" s="81">
        <f>'[3]4.1_modernizacja'!X138</f>
        <v>14294783.519999998</v>
      </c>
      <c r="M21" s="81">
        <f>'[3]4.1_modernizacja'!Y138</f>
        <v>4968375.3000000007</v>
      </c>
      <c r="N21" s="96">
        <f t="shared" si="2"/>
        <v>0.6210469125000001</v>
      </c>
      <c r="O21" s="92">
        <f>[3]limity_ogółem!D101</f>
        <v>8000000</v>
      </c>
    </row>
    <row r="22" spans="1:17" x14ac:dyDescent="0.25">
      <c r="A22" s="274"/>
      <c r="B22" s="91" t="s">
        <v>47</v>
      </c>
      <c r="C22" s="99">
        <f>[3]limity_ogółem!E102</f>
        <v>91768048.137099996</v>
      </c>
      <c r="D22" s="40">
        <f>'[3]4.1_modernizacja'!D161</f>
        <v>3016</v>
      </c>
      <c r="E22" s="41">
        <f>'[3]4.1_modernizacja'!E161</f>
        <v>270645180.52000004</v>
      </c>
      <c r="F22" s="100">
        <f t="shared" si="0"/>
        <v>2.9492310887517239</v>
      </c>
      <c r="G22" s="43">
        <f>'[3]4.1_modernizacja'!M161</f>
        <v>1052</v>
      </c>
      <c r="H22" s="41">
        <f>'[3]4.1_modernizacja'!N161</f>
        <v>89273524.199999988</v>
      </c>
      <c r="I22" s="101">
        <f t="shared" si="1"/>
        <v>0.97281707535750106</v>
      </c>
      <c r="J22" s="71">
        <v>423</v>
      </c>
      <c r="K22" s="54">
        <f>'[3]4.1_modernizacja'!W161</f>
        <v>33115122.599999998</v>
      </c>
      <c r="L22" s="54">
        <f>'[3]4.1_modernizacja'!X161</f>
        <v>21071151.18</v>
      </c>
      <c r="M22" s="81">
        <f>'[3]4.1_modernizacja'!Y161</f>
        <v>7691432.5899999989</v>
      </c>
      <c r="N22" s="102">
        <f t="shared" si="2"/>
        <v>0.36110012159624411</v>
      </c>
      <c r="O22" s="92">
        <f>[3]limity_ogółem!D102</f>
        <v>21300000</v>
      </c>
    </row>
    <row r="23" spans="1:17" x14ac:dyDescent="0.25">
      <c r="A23" s="274"/>
      <c r="B23" s="85" t="s">
        <v>48</v>
      </c>
      <c r="C23" s="103">
        <f>'[3]arkusz główny'!F71</f>
        <v>415863561.07239997</v>
      </c>
      <c r="D23" s="104">
        <f>'[3]arkusz główny'!H71</f>
        <v>4681</v>
      </c>
      <c r="E23" s="105">
        <f>'[3]arkusz główny'!I71</f>
        <v>805486735.70000005</v>
      </c>
      <c r="F23" s="106">
        <f t="shared" si="0"/>
        <v>1.9369014530219166</v>
      </c>
      <c r="G23" s="107">
        <f>'[3]arkusz główny'!U71</f>
        <v>2773</v>
      </c>
      <c r="H23" s="105">
        <f>'[3]arkusz główny'!V71</f>
        <v>414152794.76999998</v>
      </c>
      <c r="I23" s="108">
        <f t="shared" si="1"/>
        <v>0.99588623177758495</v>
      </c>
      <c r="J23" s="109">
        <f>'[3]arkusz główny'!AK71</f>
        <v>2580</v>
      </c>
      <c r="K23" s="84">
        <f>'[3]arkusz główny'!AL71</f>
        <v>401289314.03000003</v>
      </c>
      <c r="L23" s="84">
        <f>'[3]arkusz główny'!AM71</f>
        <v>349423672.64000005</v>
      </c>
      <c r="M23" s="84">
        <f>'[3]arkusz główny'!AN71</f>
        <v>89911817.560000002</v>
      </c>
      <c r="N23" s="110">
        <f t="shared" si="2"/>
        <v>0.96370227357219185</v>
      </c>
      <c r="O23" s="111">
        <f>'[3]arkusz główny'!AR71</f>
        <v>93298335</v>
      </c>
    </row>
    <row r="24" spans="1:17" ht="36" x14ac:dyDescent="0.25">
      <c r="A24" s="274"/>
      <c r="B24" s="85" t="str">
        <f>'[3]arkusz główny'!D75</f>
        <v>Inwestycje mające na celu ochronę wód przed zanieczyszczeniem azotanami pochodzącymi ze źródeł rolniczych 
(w tym "Inwestycje w gospodarstwach położonych na obszarach OSN")</v>
      </c>
      <c r="C24" s="103">
        <f>'[3]arkusz główny'!F75</f>
        <v>587804248.09240007</v>
      </c>
      <c r="D24" s="104">
        <f>'[3]arkusz główny'!H75</f>
        <v>11999</v>
      </c>
      <c r="E24" s="105">
        <f>'[3]arkusz główny'!I75</f>
        <v>984510347.77999997</v>
      </c>
      <c r="F24" s="112">
        <f t="shared" si="0"/>
        <v>1.6748949177809269</v>
      </c>
      <c r="G24" s="107">
        <f>'[3]arkusz główny'!U75</f>
        <v>6412</v>
      </c>
      <c r="H24" s="105">
        <f>'[3]arkusz główny'!V75</f>
        <v>555638387.4000001</v>
      </c>
      <c r="I24" s="108">
        <f t="shared" si="1"/>
        <v>0.94527793768624879</v>
      </c>
      <c r="J24" s="109">
        <f>'[3]arkusz główny'!AK75</f>
        <v>4549</v>
      </c>
      <c r="K24" s="84">
        <f>'[3]arkusz główny'!AL75</f>
        <v>375495128.44</v>
      </c>
      <c r="L24" s="84">
        <f>'[3]arkusz główny'!AM75</f>
        <v>343543817.70999998</v>
      </c>
      <c r="M24" s="84">
        <f>'[3]arkusz główny'!AN75</f>
        <v>83477521.689999998</v>
      </c>
      <c r="N24" s="110">
        <f t="shared" si="2"/>
        <v>0.62888516827630037</v>
      </c>
      <c r="O24" s="111">
        <f>'[3]arkusz główny'!AR75</f>
        <v>132738894</v>
      </c>
    </row>
    <row r="25" spans="1:17" x14ac:dyDescent="0.25">
      <c r="A25" s="47" t="s">
        <v>49</v>
      </c>
      <c r="B25" s="85" t="s">
        <v>50</v>
      </c>
      <c r="C25" s="113">
        <f>'[3]arkusz główny'!F85</f>
        <v>3132223088.3746996</v>
      </c>
      <c r="D25" s="93">
        <f>'[3]arkusz główny'!H85</f>
        <v>5846</v>
      </c>
      <c r="E25" s="94">
        <f>'[3]arkusz główny'!I85</f>
        <v>11191473194.859999</v>
      </c>
      <c r="F25" s="114">
        <f t="shared" si="0"/>
        <v>3.5730128024396941</v>
      </c>
      <c r="G25" s="95">
        <f>'[3]arkusz główny'!U85</f>
        <v>1455</v>
      </c>
      <c r="H25" s="94">
        <f>'[3]arkusz główny'!V85</f>
        <v>3086346692.7600002</v>
      </c>
      <c r="I25" s="115">
        <f t="shared" si="1"/>
        <v>0.98535340736585131</v>
      </c>
      <c r="J25" s="52">
        <f>'[3]arkusz główny'!AK85</f>
        <v>1020</v>
      </c>
      <c r="K25" s="53">
        <f>'[3]arkusz główny'!AL85</f>
        <v>2446505430.6800003</v>
      </c>
      <c r="L25" s="53">
        <f>'[3]arkusz główny'!AM85</f>
        <v>1556711398.6800001</v>
      </c>
      <c r="M25" s="53">
        <f>'[3]arkusz główny'!AN85</f>
        <v>548041223.76999998</v>
      </c>
      <c r="N25" s="116">
        <f t="shared" si="2"/>
        <v>0.77482147511351973</v>
      </c>
      <c r="O25" s="117">
        <f>'[3]arkusz główny'!AR85</f>
        <v>707312899</v>
      </c>
    </row>
    <row r="26" spans="1:17" x14ac:dyDescent="0.25">
      <c r="A26" s="266" t="s">
        <v>51</v>
      </c>
      <c r="B26" s="82" t="s">
        <v>52</v>
      </c>
      <c r="C26" s="113">
        <f>'[3]arkusz główny'!F97</f>
        <v>1846190842.5953</v>
      </c>
      <c r="D26" s="93">
        <f>'[3]arkusz główny'!H97</f>
        <v>234</v>
      </c>
      <c r="E26" s="94">
        <f>'[3]arkusz główny'!I97</f>
        <v>2189936393.7623234</v>
      </c>
      <c r="F26" s="114">
        <f t="shared" si="0"/>
        <v>1.1861917756475273</v>
      </c>
      <c r="G26" s="51">
        <f>'[3]arkusz główny'!U97</f>
        <v>185</v>
      </c>
      <c r="H26" s="94">
        <f>'[3]arkusz główny'!V97</f>
        <v>1883738172.0172749</v>
      </c>
      <c r="I26" s="115">
        <f t="shared" si="1"/>
        <v>1.0203377292074487</v>
      </c>
      <c r="J26" s="118">
        <f>'[3]arkusz główny'!AK97</f>
        <v>55</v>
      </c>
      <c r="K26" s="81">
        <f>'[3]arkusz główny'!AL97</f>
        <v>671699676.8599999</v>
      </c>
      <c r="L26" s="119">
        <f>'[3]arkusz główny'!AM97</f>
        <v>427402503.46999997</v>
      </c>
      <c r="M26" s="53">
        <f>'[3]arkusz główny'!AN97</f>
        <v>150476756.81</v>
      </c>
      <c r="N26" s="116">
        <f t="shared" si="2"/>
        <v>0.35575340362252905</v>
      </c>
      <c r="O26" s="117">
        <f>'[3]arkusz główny'!AR97</f>
        <v>422980512</v>
      </c>
    </row>
    <row r="27" spans="1:17" x14ac:dyDescent="0.25">
      <c r="A27" s="267"/>
      <c r="B27" s="82" t="s">
        <v>53</v>
      </c>
      <c r="C27" s="113">
        <f>'[3]arkusz główny'!F98</f>
        <v>395422333.50999999</v>
      </c>
      <c r="D27" s="93">
        <f>'[3]arkusz główny'!H98</f>
        <v>827</v>
      </c>
      <c r="E27" s="94">
        <f>'[3]arkusz główny'!I98</f>
        <v>478739253.65000004</v>
      </c>
      <c r="F27" s="114">
        <f t="shared" si="0"/>
        <v>1.2107036276894891</v>
      </c>
      <c r="G27" s="51">
        <f>'[3]arkusz główny'!U98</f>
        <v>521</v>
      </c>
      <c r="H27" s="94">
        <f>'[3]arkusz główny'!V98</f>
        <v>333047179.06000006</v>
      </c>
      <c r="I27" s="115">
        <f t="shared" si="1"/>
        <v>0.84225687533548865</v>
      </c>
      <c r="J27" s="118">
        <f>'[3]arkusz główny'!AK98</f>
        <v>0</v>
      </c>
      <c r="K27" s="81">
        <f>'[3]arkusz główny'!AL98</f>
        <v>0</v>
      </c>
      <c r="L27" s="119">
        <f>'[3]arkusz główny'!AM98</f>
        <v>0</v>
      </c>
      <c r="M27" s="53">
        <f>'[3]arkusz główny'!AN98</f>
        <v>0</v>
      </c>
      <c r="N27" s="116">
        <f t="shared" si="2"/>
        <v>0</v>
      </c>
      <c r="O27" s="117">
        <f>'[3]arkusz główny'!AR98</f>
        <v>91745321</v>
      </c>
    </row>
    <row r="28" spans="1:17" x14ac:dyDescent="0.25">
      <c r="A28" s="267"/>
      <c r="B28" s="120" t="str">
        <f>'[3]arkusz główny'!D99</f>
        <v>w tym beneficjent - PGW Wody Polskie</v>
      </c>
      <c r="C28" s="113"/>
      <c r="D28" s="93">
        <f>'[3]arkusz główny'!H99</f>
        <v>24</v>
      </c>
      <c r="E28" s="94">
        <f>'[3]arkusz główny'!I99</f>
        <v>152650722.06</v>
      </c>
      <c r="F28" s="114" t="str">
        <f t="shared" si="0"/>
        <v>.</v>
      </c>
      <c r="G28" s="51">
        <f>'[3]arkusz główny'!U99</f>
        <v>15</v>
      </c>
      <c r="H28" s="94">
        <f>'[3]arkusz główny'!V99</f>
        <v>130570520</v>
      </c>
      <c r="I28" s="115" t="str">
        <f t="shared" si="1"/>
        <v>.</v>
      </c>
      <c r="J28" s="118">
        <f>'[3]arkusz główny'!AK99</f>
        <v>0</v>
      </c>
      <c r="K28" s="81">
        <f>'[3]arkusz główny'!AL99</f>
        <v>0</v>
      </c>
      <c r="L28" s="119">
        <f>'[3]arkusz główny'!AM99</f>
        <v>0</v>
      </c>
      <c r="M28" s="53">
        <f>'[3]arkusz główny'!AN99</f>
        <v>0</v>
      </c>
      <c r="N28" s="116">
        <f t="shared" si="2"/>
        <v>0</v>
      </c>
      <c r="O28" s="117">
        <f>'[3]arkusz główny'!AR99</f>
        <v>30539482</v>
      </c>
    </row>
    <row r="29" spans="1:17" x14ac:dyDescent="0.25">
      <c r="A29" s="268"/>
      <c r="B29" s="120" t="str">
        <f>'[3]arkusz główny'!D100</f>
        <v>w tym beneficjenci - gminy</v>
      </c>
      <c r="C29" s="113"/>
      <c r="D29" s="93">
        <f>'[3]arkusz główny'!H100</f>
        <v>803</v>
      </c>
      <c r="E29" s="94">
        <f>'[3]arkusz główny'!I100</f>
        <v>326088531.58999997</v>
      </c>
      <c r="F29" s="114" t="str">
        <f t="shared" si="0"/>
        <v>.</v>
      </c>
      <c r="G29" s="51">
        <f>'[3]arkusz główny'!U100</f>
        <v>506</v>
      </c>
      <c r="H29" s="94">
        <f>'[3]arkusz główny'!V100</f>
        <v>202476659.06000003</v>
      </c>
      <c r="I29" s="115" t="str">
        <f t="shared" si="1"/>
        <v>.</v>
      </c>
      <c r="J29" s="118">
        <f>'[3]arkusz główny'!AK100</f>
        <v>0</v>
      </c>
      <c r="K29" s="81">
        <f>'[3]arkusz główny'!AL100</f>
        <v>0</v>
      </c>
      <c r="L29" s="119">
        <f>'[3]arkusz główny'!AM100</f>
        <v>0</v>
      </c>
      <c r="M29" s="53">
        <f>'[3]arkusz główny'!AN100</f>
        <v>0</v>
      </c>
      <c r="N29" s="116">
        <f t="shared" si="2"/>
        <v>0</v>
      </c>
      <c r="O29" s="117">
        <f>'[3]arkusz główny'!AR100</f>
        <v>63538886</v>
      </c>
    </row>
    <row r="30" spans="1:17" ht="24" x14ac:dyDescent="0.25">
      <c r="A30" s="55">
        <v>5</v>
      </c>
      <c r="B30" s="56" t="s">
        <v>54</v>
      </c>
      <c r="C30" s="57">
        <f>'[3]arkusz główny'!F101</f>
        <v>444910675.64620006</v>
      </c>
      <c r="D30" s="58">
        <f>D31+D32</f>
        <v>11615</v>
      </c>
      <c r="E30" s="59">
        <f>E31+E32</f>
        <v>842434012.05000007</v>
      </c>
      <c r="F30" s="60">
        <f t="shared" si="0"/>
        <v>1.8934902176182367</v>
      </c>
      <c r="G30" s="61">
        <f>G31+G32</f>
        <v>6262</v>
      </c>
      <c r="H30" s="59">
        <f>H31+H32</f>
        <v>429492751.37</v>
      </c>
      <c r="I30" s="62">
        <f t="shared" si="1"/>
        <v>0.96534602310046469</v>
      </c>
      <c r="J30" s="63">
        <f>'[3]arkusz główny'!AK101</f>
        <v>5298</v>
      </c>
      <c r="K30" s="64">
        <f>K31+K32</f>
        <v>391077711.7700001</v>
      </c>
      <c r="L30" s="64">
        <f>L31+L32</f>
        <v>247628758.73000002</v>
      </c>
      <c r="M30" s="64">
        <f>M31+M32</f>
        <v>86526448.120000005</v>
      </c>
      <c r="N30" s="65">
        <f t="shared" si="2"/>
        <v>0.87359707725812819</v>
      </c>
      <c r="O30" s="66">
        <f>'[3]arkusz główny'!AR101</f>
        <v>99046174</v>
      </c>
    </row>
    <row r="31" spans="1:17" x14ac:dyDescent="0.25">
      <c r="A31" s="67" t="s">
        <v>55</v>
      </c>
      <c r="B31" s="121" t="s">
        <v>56</v>
      </c>
      <c r="C31" s="255"/>
      <c r="D31" s="40">
        <f>'[3]arkusz główny'!H102</f>
        <v>9862</v>
      </c>
      <c r="E31" s="41">
        <f>'[3]arkusz główny'!I102</f>
        <v>716189202.85000002</v>
      </c>
      <c r="F31" s="264"/>
      <c r="G31" s="43">
        <f>'[3]arkusz główny'!U102</f>
        <v>5610</v>
      </c>
      <c r="H31" s="41">
        <f>'[3]arkusz główny'!V102</f>
        <v>394533869.38999999</v>
      </c>
      <c r="I31" s="258"/>
      <c r="J31" s="71">
        <f>'[3]arkusz główny'!AK102</f>
        <v>4744</v>
      </c>
      <c r="K31" s="54">
        <f>'[3]arkusz główny'!AL102</f>
        <v>358043978.41000009</v>
      </c>
      <c r="L31" s="54">
        <f>'[3]arkusz główny'!AM102</f>
        <v>226609396.65000001</v>
      </c>
      <c r="M31" s="54">
        <f>'[3]arkusz główny'!AN102</f>
        <v>79083525.600000009</v>
      </c>
      <c r="N31" s="260"/>
      <c r="O31" s="262"/>
    </row>
    <row r="32" spans="1:17" x14ac:dyDescent="0.25">
      <c r="A32" s="47" t="s">
        <v>57</v>
      </c>
      <c r="B32" s="48" t="s">
        <v>58</v>
      </c>
      <c r="C32" s="255"/>
      <c r="D32" s="49">
        <f>'[3]arkusz główny'!H112</f>
        <v>1753</v>
      </c>
      <c r="E32" s="50">
        <f>'[3]arkusz główny'!I112</f>
        <v>126244809.2</v>
      </c>
      <c r="F32" s="264"/>
      <c r="G32" s="51">
        <f>'[3]arkusz główny'!U112</f>
        <v>652</v>
      </c>
      <c r="H32" s="50">
        <f>'[3]arkusz główny'!V112</f>
        <v>34958881.979999997</v>
      </c>
      <c r="I32" s="258"/>
      <c r="J32" s="52">
        <f>'[3]arkusz główny'!AK112</f>
        <v>561</v>
      </c>
      <c r="K32" s="53">
        <f>'[3]arkusz główny'!AL112</f>
        <v>33033733.359999999</v>
      </c>
      <c r="L32" s="53">
        <f>'[3]arkusz główny'!AM112</f>
        <v>21019362.080000002</v>
      </c>
      <c r="M32" s="53">
        <f>'[3]arkusz główny'!AN112</f>
        <v>7442922.5199999996</v>
      </c>
      <c r="N32" s="260"/>
      <c r="O32" s="262"/>
    </row>
    <row r="33" spans="1:15" x14ac:dyDescent="0.25">
      <c r="A33" s="55">
        <v>6</v>
      </c>
      <c r="B33" s="56" t="s">
        <v>59</v>
      </c>
      <c r="C33" s="57">
        <f>SUM(C34:C38)</f>
        <v>13739011121.002399</v>
      </c>
      <c r="D33" s="58">
        <f>D34+D35+D36+D37+D38</f>
        <v>171097</v>
      </c>
      <c r="E33" s="59">
        <f>E34+E35+E36+E37+E38</f>
        <v>21005859546.440002</v>
      </c>
      <c r="F33" s="60">
        <f t="shared" ref="F33:F39" si="3">IFERROR(E33/C33,".")</f>
        <v>1.5289207761342443</v>
      </c>
      <c r="G33" s="61">
        <f>G34+G35+G36+G37+G38</f>
        <v>121697</v>
      </c>
      <c r="H33" s="59">
        <f>H34+H35+H36+H37+H38</f>
        <v>13424818038.73</v>
      </c>
      <c r="I33" s="62">
        <f t="shared" ref="I33:I39" si="4">IFERROR(H33/C33,".")</f>
        <v>0.97713131756680049</v>
      </c>
      <c r="J33" s="63">
        <f>'[3]arkusz główny'!AK126</f>
        <v>123382</v>
      </c>
      <c r="K33" s="64">
        <f>K34+K35+K36+K37+K38</f>
        <v>12264297688.190001</v>
      </c>
      <c r="L33" s="64">
        <f>L34+L35+L36+L37+L38</f>
        <v>7803772603.8599997</v>
      </c>
      <c r="M33" s="64">
        <f>M34+M35+M36+M37+M38</f>
        <v>2729493256.8699999</v>
      </c>
      <c r="N33" s="65">
        <f t="shared" ref="N33:N39" si="5">IFERROR(M33/O33,".")</f>
        <v>0.88819586856137034</v>
      </c>
      <c r="O33" s="66">
        <f>SUM(O34:O38)</f>
        <v>3073075831</v>
      </c>
    </row>
    <row r="34" spans="1:15" x14ac:dyDescent="0.25">
      <c r="A34" s="67" t="s">
        <v>60</v>
      </c>
      <c r="B34" s="121" t="s">
        <v>61</v>
      </c>
      <c r="C34" s="122">
        <f>'[3]arkusz główny'!F127</f>
        <v>3379383937.3062005</v>
      </c>
      <c r="D34" s="40">
        <f>'[3]arkusz główny'!H127</f>
        <v>35642</v>
      </c>
      <c r="E34" s="41">
        <f>'[3]arkusz główny'!I127</f>
        <v>4485450000</v>
      </c>
      <c r="F34" s="100">
        <f t="shared" si="3"/>
        <v>1.3272981357588729</v>
      </c>
      <c r="G34" s="43">
        <f>'[3]arkusz główny'!U127</f>
        <v>26087</v>
      </c>
      <c r="H34" s="41">
        <f>'[3]arkusz główny'!V127</f>
        <v>3330800000</v>
      </c>
      <c r="I34" s="101">
        <f t="shared" si="4"/>
        <v>0.98562343367681149</v>
      </c>
      <c r="J34" s="71">
        <f>'[3]arkusz główny'!AK127</f>
        <v>27026</v>
      </c>
      <c r="K34" s="54">
        <f>'[3]arkusz główny'!AL127</f>
        <v>3264530000</v>
      </c>
      <c r="L34" s="54">
        <f>'[3]arkusz główny'!AM127</f>
        <v>2077220439</v>
      </c>
      <c r="M34" s="54">
        <f>'[3]arkusz główny'!AN127</f>
        <v>730367008.1500001</v>
      </c>
      <c r="N34" s="123">
        <f t="shared" si="5"/>
        <v>0.96421748874314683</v>
      </c>
      <c r="O34" s="89">
        <f>'[3]arkusz główny'!AR127</f>
        <v>757471231</v>
      </c>
    </row>
    <row r="35" spans="1:15" x14ac:dyDescent="0.25">
      <c r="A35" s="47" t="s">
        <v>62</v>
      </c>
      <c r="B35" s="48" t="s">
        <v>63</v>
      </c>
      <c r="C35" s="113">
        <f>'[3]arkusz główny'!F136</f>
        <v>3123930271.4755998</v>
      </c>
      <c r="D35" s="93">
        <f>'[3]arkusz główny'!H136</f>
        <v>31826</v>
      </c>
      <c r="E35" s="94">
        <f>'[3]arkusz główny'!I136</f>
        <v>5629350000</v>
      </c>
      <c r="F35" s="114">
        <f t="shared" si="3"/>
        <v>1.8020088512862216</v>
      </c>
      <c r="G35" s="95">
        <f>'[3]arkusz główny'!U136</f>
        <v>17000</v>
      </c>
      <c r="H35" s="94">
        <f>'[3]arkusz główny'!V136</f>
        <v>2976650000</v>
      </c>
      <c r="I35" s="115">
        <f t="shared" si="4"/>
        <v>0.95285417449281562</v>
      </c>
      <c r="J35" s="52">
        <f>'[3]arkusz główny'!AK136</f>
        <v>17356</v>
      </c>
      <c r="K35" s="53">
        <f>'[3]arkusz główny'!AL136</f>
        <v>2723800000</v>
      </c>
      <c r="L35" s="53">
        <f>'[3]arkusz główny'!AM136</f>
        <v>1733153940</v>
      </c>
      <c r="M35" s="53">
        <f>'[3]arkusz główny'!AN136</f>
        <v>599029618.88999999</v>
      </c>
      <c r="N35" s="116">
        <f t="shared" si="5"/>
        <v>0.8651779574902817</v>
      </c>
      <c r="O35" s="117">
        <f>'[3]arkusz główny'!AR136</f>
        <v>692377347</v>
      </c>
    </row>
    <row r="36" spans="1:15" x14ac:dyDescent="0.25">
      <c r="A36" s="47" t="s">
        <v>64</v>
      </c>
      <c r="B36" s="48" t="s">
        <v>65</v>
      </c>
      <c r="C36" s="113">
        <f>'[3]arkusz główny'!F145</f>
        <v>4343134778.3963995</v>
      </c>
      <c r="D36" s="93">
        <f>'[3]arkusz główny'!H145</f>
        <v>89941</v>
      </c>
      <c r="E36" s="94">
        <f>'[3]arkusz główny'!I145</f>
        <v>5396460000</v>
      </c>
      <c r="F36" s="114">
        <f t="shared" si="3"/>
        <v>1.2425264872835735</v>
      </c>
      <c r="G36" s="95">
        <f>'[3]arkusz główny'!U145</f>
        <v>71440</v>
      </c>
      <c r="H36" s="94">
        <f>'[3]arkusz główny'!V145</f>
        <v>4286400000</v>
      </c>
      <c r="I36" s="115">
        <f t="shared" si="4"/>
        <v>0.98693690587761418</v>
      </c>
      <c r="J36" s="52">
        <f>'[3]arkusz główny'!AK145</f>
        <v>73691</v>
      </c>
      <c r="K36" s="53">
        <f>'[3]arkusz główny'!AL145</f>
        <v>4068612000</v>
      </c>
      <c r="L36" s="53">
        <f>'[3]arkusz główny'!AM145</f>
        <v>2588857815.5999994</v>
      </c>
      <c r="M36" s="53">
        <f>'[3]arkusz główny'!AN145</f>
        <v>905108956.98000002</v>
      </c>
      <c r="N36" s="116">
        <f t="shared" si="5"/>
        <v>0.93382153855304117</v>
      </c>
      <c r="O36" s="117">
        <f>'[3]arkusz główny'!AR145</f>
        <v>969252603</v>
      </c>
    </row>
    <row r="37" spans="1:15" x14ac:dyDescent="0.25">
      <c r="A37" s="47" t="s">
        <v>66</v>
      </c>
      <c r="B37" s="48" t="s">
        <v>67</v>
      </c>
      <c r="C37" s="113">
        <f>'[3]arkusz główny'!F156</f>
        <v>2882303953.2082996</v>
      </c>
      <c r="D37" s="93">
        <f>'[3]arkusz główny'!H156</f>
        <v>12801</v>
      </c>
      <c r="E37" s="94">
        <f>'[3]arkusz główny'!I156</f>
        <v>5494599546.4400005</v>
      </c>
      <c r="F37" s="114">
        <f t="shared" si="3"/>
        <v>1.9063220380778885</v>
      </c>
      <c r="G37" s="95">
        <f>'[3]arkusz główny'!U156</f>
        <v>6599</v>
      </c>
      <c r="H37" s="94">
        <f>'[3]arkusz główny'!V156</f>
        <v>2820852541.3299999</v>
      </c>
      <c r="I37" s="115">
        <f t="shared" si="4"/>
        <v>0.97867976005448765</v>
      </c>
      <c r="J37" s="52">
        <f>'[3]arkusz główny'!AK156</f>
        <v>5073</v>
      </c>
      <c r="K37" s="53">
        <f>'[3]arkusz główny'!AL156</f>
        <v>2197376626.9899998</v>
      </c>
      <c r="L37" s="53">
        <f>'[3]arkusz główny'!AM156</f>
        <v>1398190735.5499997</v>
      </c>
      <c r="M37" s="53">
        <f>'[3]arkusz główny'!AN156</f>
        <v>492655571.88999999</v>
      </c>
      <c r="N37" s="116">
        <f t="shared" si="5"/>
        <v>0.75609632062767362</v>
      </c>
      <c r="O37" s="117">
        <f>'[3]arkusz główny'!AR156</f>
        <v>651577793</v>
      </c>
    </row>
    <row r="38" spans="1:15" x14ac:dyDescent="0.25">
      <c r="A38" s="47" t="s">
        <v>68</v>
      </c>
      <c r="B38" s="48" t="s">
        <v>69</v>
      </c>
      <c r="C38" s="113">
        <f>'[3]arkusz główny'!F162</f>
        <v>10258180.615899999</v>
      </c>
      <c r="D38" s="49">
        <f>'[3]arkusz główny'!H162</f>
        <v>887</v>
      </c>
      <c r="E38" s="124"/>
      <c r="F38" s="125"/>
      <c r="G38" s="51">
        <f>'[3]arkusz główny'!U162</f>
        <v>571</v>
      </c>
      <c r="H38" s="50">
        <f>'[3]arkusz główny'!V162</f>
        <v>10115497.399999999</v>
      </c>
      <c r="I38" s="115">
        <f t="shared" si="4"/>
        <v>0.98609078731964972</v>
      </c>
      <c r="J38" s="52">
        <f>'[3]arkusz główny'!AK162</f>
        <v>570</v>
      </c>
      <c r="K38" s="53">
        <f>'[3]arkusz główny'!AL162</f>
        <v>9979061.1999999993</v>
      </c>
      <c r="L38" s="53">
        <f>'[3]arkusz główny'!AM162</f>
        <v>6349673.71</v>
      </c>
      <c r="M38" s="53">
        <f>'[3]arkusz główny'!AN162</f>
        <v>2332100.96</v>
      </c>
      <c r="N38" s="116">
        <f t="shared" si="5"/>
        <v>0.97298293556937265</v>
      </c>
      <c r="O38" s="117">
        <f>'[3]arkusz główny'!AR162</f>
        <v>2396857</v>
      </c>
    </row>
    <row r="39" spans="1:15" x14ac:dyDescent="0.25">
      <c r="A39" s="55">
        <v>7</v>
      </c>
      <c r="B39" s="56" t="s">
        <v>70</v>
      </c>
      <c r="C39" s="57">
        <f>'[3]arkusz główny'!F168</f>
        <v>10102849228.889801</v>
      </c>
      <c r="D39" s="58">
        <f>SUM(D40:D44)</f>
        <v>13052</v>
      </c>
      <c r="E39" s="59">
        <f>SUM(E40:E44)</f>
        <v>21382760576.535095</v>
      </c>
      <c r="F39" s="60">
        <f t="shared" si="3"/>
        <v>2.1165079367303239</v>
      </c>
      <c r="G39" s="61">
        <f>SUM(G40:G44)</f>
        <v>6643</v>
      </c>
      <c r="H39" s="59">
        <f>SUM(H40:H44)</f>
        <v>10086573659.213058</v>
      </c>
      <c r="I39" s="62">
        <f t="shared" si="4"/>
        <v>0.99838901192049845</v>
      </c>
      <c r="J39" s="63">
        <f>'[3]arkusz główny'!AK168</f>
        <v>2250</v>
      </c>
      <c r="K39" s="64">
        <f>SUM(K40:K44)</f>
        <v>7012100803.7399988</v>
      </c>
      <c r="L39" s="64">
        <f>SUM(L40:L44)</f>
        <v>4645369680.6199999</v>
      </c>
      <c r="M39" s="64">
        <f>SUM(M40:M44)</f>
        <v>1596306797.5099998</v>
      </c>
      <c r="N39" s="65">
        <f t="shared" si="5"/>
        <v>0.69000958840381876</v>
      </c>
      <c r="O39" s="66">
        <f>'[3]arkusz główny'!AR168</f>
        <v>2313455964</v>
      </c>
    </row>
    <row r="40" spans="1:15" x14ac:dyDescent="0.25">
      <c r="A40" s="266" t="s">
        <v>71</v>
      </c>
      <c r="B40" s="85" t="s">
        <v>72</v>
      </c>
      <c r="C40" s="255"/>
      <c r="D40" s="40">
        <f>'[3]arkusz główny'!H169</f>
        <v>6638</v>
      </c>
      <c r="E40" s="41">
        <f>'[3]arkusz główny'!I169</f>
        <v>10036977082.550726</v>
      </c>
      <c r="F40" s="264"/>
      <c r="G40" s="43">
        <f>'[3]arkusz główny'!U169</f>
        <v>3043</v>
      </c>
      <c r="H40" s="41">
        <f>'[3]arkusz główny'!V169</f>
        <v>4214256865.489656</v>
      </c>
      <c r="I40" s="258"/>
      <c r="J40" s="44">
        <f>'[3]arkusz główny'!AK169</f>
        <v>1359</v>
      </c>
      <c r="K40" s="45">
        <f>'[3]arkusz główny'!AL169</f>
        <v>2852859939.6800003</v>
      </c>
      <c r="L40" s="45">
        <f>'[3]arkusz główny'!AM169</f>
        <v>1815274769.1800001</v>
      </c>
      <c r="M40" s="45">
        <f>'[3]arkusz główny'!AN169</f>
        <v>660854262.39999998</v>
      </c>
      <c r="N40" s="260"/>
      <c r="O40" s="262"/>
    </row>
    <row r="41" spans="1:15" x14ac:dyDescent="0.25">
      <c r="A41" s="282"/>
      <c r="B41" s="85" t="s">
        <v>73</v>
      </c>
      <c r="C41" s="255"/>
      <c r="D41" s="93">
        <f>'[3]arkusz główny'!H170</f>
        <v>4423</v>
      </c>
      <c r="E41" s="94">
        <f>'[3]arkusz główny'!I170</f>
        <v>9897068422.483139</v>
      </c>
      <c r="F41" s="264"/>
      <c r="G41" s="95">
        <f>'[3]arkusz główny'!U170</f>
        <v>2456</v>
      </c>
      <c r="H41" s="94">
        <f>'[3]arkusz główny'!V170</f>
        <v>5036152921.4790115</v>
      </c>
      <c r="I41" s="258"/>
      <c r="J41" s="80">
        <f>'[3]arkusz główny'!AK170</f>
        <v>1418</v>
      </c>
      <c r="K41" s="81">
        <f>'[3]arkusz główny'!AL170</f>
        <v>3387138833.9000001</v>
      </c>
      <c r="L41" s="81">
        <f>'[3]arkusz główny'!AM170</f>
        <v>2338806394.1799998</v>
      </c>
      <c r="M41" s="81">
        <f>'[3]arkusz główny'!AN170</f>
        <v>762400635.33999991</v>
      </c>
      <c r="N41" s="260"/>
      <c r="O41" s="262"/>
    </row>
    <row r="42" spans="1:15" x14ac:dyDescent="0.25">
      <c r="A42" s="266" t="s">
        <v>74</v>
      </c>
      <c r="B42" s="82" t="s">
        <v>75</v>
      </c>
      <c r="C42" s="255"/>
      <c r="D42" s="93">
        <f>'[3]arkusz główny'!H173</f>
        <v>1538</v>
      </c>
      <c r="E42" s="94">
        <f>'[3]arkusz główny'!I173</f>
        <v>944975481.98417568</v>
      </c>
      <c r="F42" s="264"/>
      <c r="G42" s="95">
        <f>'[3]arkusz główny'!U173</f>
        <v>856</v>
      </c>
      <c r="H42" s="94">
        <f>'[3]arkusz główny'!V173</f>
        <v>531608685.27627063</v>
      </c>
      <c r="I42" s="258"/>
      <c r="J42" s="80">
        <f>'[3]arkusz główny'!AK173</f>
        <v>628</v>
      </c>
      <c r="K42" s="81">
        <f>'[3]arkusz główny'!AL173</f>
        <v>479928484.44</v>
      </c>
      <c r="L42" s="81">
        <f>'[3]arkusz główny'!AM173</f>
        <v>305378491.18000001</v>
      </c>
      <c r="M42" s="81">
        <f>'[3]arkusz główny'!AN173</f>
        <v>107056211.51999998</v>
      </c>
      <c r="N42" s="260"/>
      <c r="O42" s="262"/>
    </row>
    <row r="43" spans="1:15" ht="24" x14ac:dyDescent="0.25">
      <c r="A43" s="282"/>
      <c r="B43" s="72" t="s">
        <v>76</v>
      </c>
      <c r="C43" s="255"/>
      <c r="D43" s="93">
        <f>'[3]arkusz główny'!H174</f>
        <v>350</v>
      </c>
      <c r="E43" s="94">
        <f>'[3]arkusz główny'!I174</f>
        <v>444843734.67647958</v>
      </c>
      <c r="F43" s="264"/>
      <c r="G43" s="95">
        <f>'[3]arkusz główny'!U174</f>
        <v>213</v>
      </c>
      <c r="H43" s="94">
        <f>'[3]arkusz główny'!V174</f>
        <v>260735803.99121955</v>
      </c>
      <c r="I43" s="258"/>
      <c r="J43" s="80">
        <f>'[3]arkusz główny'!AK174</f>
        <v>208</v>
      </c>
      <c r="K43" s="81">
        <f>'[3]arkusz główny'!AL174</f>
        <v>249543779.15000004</v>
      </c>
      <c r="L43" s="81">
        <f>'[3]arkusz główny'!AM174</f>
        <v>158784705.91999999</v>
      </c>
      <c r="M43" s="81">
        <f>'[3]arkusz główny'!AN174</f>
        <v>56427008.610000007</v>
      </c>
      <c r="N43" s="260"/>
      <c r="O43" s="262"/>
    </row>
    <row r="44" spans="1:15" x14ac:dyDescent="0.25">
      <c r="A44" s="126" t="s">
        <v>77</v>
      </c>
      <c r="B44" s="82" t="s">
        <v>78</v>
      </c>
      <c r="C44" s="255"/>
      <c r="D44" s="49">
        <f>'[3]arkusz główny'!H175</f>
        <v>103</v>
      </c>
      <c r="E44" s="50">
        <f>'[3]arkusz główny'!I175</f>
        <v>58895854.840573631</v>
      </c>
      <c r="F44" s="264"/>
      <c r="G44" s="51">
        <f>'[3]arkusz główny'!U175</f>
        <v>75</v>
      </c>
      <c r="H44" s="50">
        <f>'[3]arkusz główny'!V175</f>
        <v>43819382.976900831</v>
      </c>
      <c r="I44" s="258"/>
      <c r="J44" s="52">
        <f>'[3]arkusz główny'!AK175</f>
        <v>75</v>
      </c>
      <c r="K44" s="53">
        <f>'[3]arkusz główny'!AL175</f>
        <v>42629766.57</v>
      </c>
      <c r="L44" s="53">
        <f>'[3]arkusz główny'!AM175</f>
        <v>27125320.16</v>
      </c>
      <c r="M44" s="53">
        <f>'[3]arkusz główny'!AN175</f>
        <v>9568679.6400000006</v>
      </c>
      <c r="N44" s="260"/>
      <c r="O44" s="262"/>
    </row>
    <row r="45" spans="1:15" x14ac:dyDescent="0.25">
      <c r="A45" s="55">
        <v>8</v>
      </c>
      <c r="B45" s="56" t="s">
        <v>79</v>
      </c>
      <c r="C45" s="57">
        <f>'[3]arkusz główny'!F177</f>
        <v>1114878037.4426999</v>
      </c>
      <c r="D45" s="58">
        <f>'[3]arkusz główny'!H177</f>
        <v>35560</v>
      </c>
      <c r="E45" s="59">
        <f>'[3]arkusz główny'!I177</f>
        <v>152044502.73999998</v>
      </c>
      <c r="F45" s="60">
        <f>IFERROR(E45/C45,".")</f>
        <v>0.13637770019109774</v>
      </c>
      <c r="G45" s="61">
        <f>'[3]arkusz główny'!U177</f>
        <v>29019</v>
      </c>
      <c r="H45" s="59">
        <f>'[3]arkusz główny'!V177</f>
        <v>1075026776.8699999</v>
      </c>
      <c r="I45" s="62">
        <f>IFERROR(H45/C45,".")</f>
        <v>0.96425504922124883</v>
      </c>
      <c r="J45" s="63">
        <f>'[3]arkusz główny'!AK177</f>
        <v>19078</v>
      </c>
      <c r="K45" s="64">
        <f>'[3]arkusz główny'!AL177</f>
        <v>1006540832.9599999</v>
      </c>
      <c r="L45" s="64">
        <f>'[3]arkusz główny'!AM177</f>
        <v>640460467.76999998</v>
      </c>
      <c r="M45" s="64">
        <f>'[3]arkusz główny'!AN177</f>
        <v>228893600.90000004</v>
      </c>
      <c r="N45" s="65">
        <f>IFERROR(M45/O45,".")</f>
        <v>0.90084004758016756</v>
      </c>
      <c r="O45" s="66">
        <f>'[3]arkusz główny'!AR177</f>
        <v>254089060</v>
      </c>
    </row>
    <row r="46" spans="1:15" x14ac:dyDescent="0.25">
      <c r="A46" s="127" t="s">
        <v>80</v>
      </c>
      <c r="B46" s="128" t="s">
        <v>81</v>
      </c>
      <c r="C46" s="279"/>
      <c r="D46" s="129">
        <f>'[3]arkusz główny'!H178</f>
        <v>32921</v>
      </c>
      <c r="E46" s="130">
        <f>'[3]arkusz główny'!I178</f>
        <v>135855150.45999998</v>
      </c>
      <c r="F46" s="131"/>
      <c r="G46" s="132">
        <f>'[3]arkusz główny'!U178</f>
        <v>27195</v>
      </c>
      <c r="H46" s="130">
        <f>'[3]arkusz główny'!V178</f>
        <v>1065798520</v>
      </c>
      <c r="I46" s="133"/>
      <c r="J46" s="134">
        <f>'[3]arkusz główny'!AK178</f>
        <v>18622</v>
      </c>
      <c r="K46" s="135">
        <f>'[3]arkusz główny'!AL178</f>
        <v>997312129.28999972</v>
      </c>
      <c r="L46" s="135">
        <f>'[3]arkusz główny'!AM178</f>
        <v>634588252.81000006</v>
      </c>
      <c r="M46" s="135">
        <f>'[3]arkusz główny'!AN178</f>
        <v>226863120.49000001</v>
      </c>
      <c r="N46" s="136"/>
      <c r="O46" s="137"/>
    </row>
    <row r="47" spans="1:15" x14ac:dyDescent="0.25">
      <c r="A47" s="266" t="s">
        <v>82</v>
      </c>
      <c r="B47" s="138" t="s">
        <v>83</v>
      </c>
      <c r="C47" s="280"/>
      <c r="D47" s="139">
        <f>'[3]arkusz główny'!H179</f>
        <v>32759</v>
      </c>
      <c r="E47" s="140">
        <f>'[3]arkusz główny'!I179</f>
        <v>133460306.55999999</v>
      </c>
      <c r="F47" s="283"/>
      <c r="G47" s="141">
        <f>'[3]arkusz główny'!U179</f>
        <v>27138</v>
      </c>
      <c r="H47" s="142">
        <f>'[3]zobowiązania wieloletnie'!F10</f>
        <v>114820000</v>
      </c>
      <c r="I47" s="284"/>
      <c r="J47" s="143">
        <f>'[3]arkusz główny'!AK179</f>
        <v>2878</v>
      </c>
      <c r="K47" s="144">
        <f>'[3]arkusz główny'!AL179</f>
        <v>113523724.51000001</v>
      </c>
      <c r="L47" s="144">
        <f>'[3]arkusz główny'!AM179</f>
        <v>72234916.379999995</v>
      </c>
      <c r="M47" s="144">
        <f>'[3]arkusz główny'!AN179</f>
        <v>25704381.720000003</v>
      </c>
      <c r="N47" s="285"/>
      <c r="O47" s="286"/>
    </row>
    <row r="48" spans="1:15" x14ac:dyDescent="0.25">
      <c r="A48" s="274"/>
      <c r="B48" s="145" t="s">
        <v>84</v>
      </c>
      <c r="C48" s="280"/>
      <c r="D48" s="139">
        <f>'[3]arkusz główny'!H205</f>
        <v>162</v>
      </c>
      <c r="E48" s="140">
        <f>'[3]arkusz główny'!I205</f>
        <v>2394843.9</v>
      </c>
      <c r="F48" s="283"/>
      <c r="G48" s="146">
        <f>'[3]arkusz główny'!U205</f>
        <v>57</v>
      </c>
      <c r="H48" s="147">
        <f>'[3]zobowiązania wieloletnie'!F11</f>
        <v>419307000</v>
      </c>
      <c r="I48" s="284"/>
      <c r="J48" s="143">
        <f>'[3]arkusz główny'!AK205</f>
        <v>9466</v>
      </c>
      <c r="K48" s="144">
        <f>'[3]arkusz główny'!AL205</f>
        <v>413075361.51999998</v>
      </c>
      <c r="L48" s="144">
        <f>'[3]arkusz główny'!AM205</f>
        <v>262838975.75</v>
      </c>
      <c r="M48" s="144">
        <f>'[3]arkusz główny'!AN205</f>
        <v>94141026.200000018</v>
      </c>
      <c r="N48" s="285"/>
      <c r="O48" s="286"/>
    </row>
    <row r="49" spans="1:15" x14ac:dyDescent="0.25">
      <c r="A49" s="282"/>
      <c r="B49" s="145" t="s">
        <v>85</v>
      </c>
      <c r="C49" s="280"/>
      <c r="D49" s="148"/>
      <c r="E49" s="149"/>
      <c r="F49" s="283"/>
      <c r="G49" s="150"/>
      <c r="H49" s="147">
        <f>'[3]arkusz główny'!V217</f>
        <v>531671520</v>
      </c>
      <c r="I49" s="284"/>
      <c r="J49" s="143">
        <f>'[3]arkusz główny'!AK217</f>
        <v>7896</v>
      </c>
      <c r="K49" s="144">
        <f>'[3]arkusz główny'!AL217</f>
        <v>470713043.26000005</v>
      </c>
      <c r="L49" s="144">
        <f>'[3]arkusz główny'!AM217</f>
        <v>299514360.68000001</v>
      </c>
      <c r="M49" s="144">
        <f>'[3]arkusz główny'!AN217</f>
        <v>107017712.57000001</v>
      </c>
      <c r="N49" s="285"/>
      <c r="O49" s="286"/>
    </row>
    <row r="50" spans="1:15" s="155" customFormat="1" ht="13" x14ac:dyDescent="0.3">
      <c r="A50" s="151" t="s">
        <v>86</v>
      </c>
      <c r="B50" s="152" t="s">
        <v>87</v>
      </c>
      <c r="C50" s="281"/>
      <c r="D50" s="129">
        <f>'[3]arkusz główny'!H228</f>
        <v>2639</v>
      </c>
      <c r="E50" s="130">
        <f>'[3]arkusz główny'!I228</f>
        <v>16189352.279999999</v>
      </c>
      <c r="F50" s="131"/>
      <c r="G50" s="153">
        <f>'[3]arkusz główny'!U228</f>
        <v>1824</v>
      </c>
      <c r="H50" s="154">
        <f>'[3]arkusz główny'!V228</f>
        <v>9228256.8699999992</v>
      </c>
      <c r="I50" s="133"/>
      <c r="J50" s="134">
        <f>'[3]arkusz główny'!AK228</f>
        <v>1357</v>
      </c>
      <c r="K50" s="135">
        <f>'[3]arkusz główny'!AL228</f>
        <v>9228703.6700000018</v>
      </c>
      <c r="L50" s="135">
        <f>'[3]arkusz główny'!AM228</f>
        <v>5872214.96</v>
      </c>
      <c r="M50" s="135">
        <f>'[3]arkusz główny'!AN228</f>
        <v>2030480.4100000001</v>
      </c>
      <c r="N50" s="136"/>
      <c r="O50" s="137"/>
    </row>
    <row r="51" spans="1:15" x14ac:dyDescent="0.25">
      <c r="A51" s="55">
        <v>9</v>
      </c>
      <c r="B51" s="56" t="s">
        <v>88</v>
      </c>
      <c r="C51" s="57">
        <f>'[3]arkusz główny'!F235</f>
        <v>1160898205.0342</v>
      </c>
      <c r="D51" s="58">
        <f>SUM(D52:D53)</f>
        <v>804</v>
      </c>
      <c r="E51" s="59"/>
      <c r="F51" s="60"/>
      <c r="G51" s="61">
        <f>SUM(G52)</f>
        <v>772</v>
      </c>
      <c r="H51" s="59">
        <f>'[3]zobowiązania wieloletnie'!F13</f>
        <v>1287463622.6071036</v>
      </c>
      <c r="I51" s="62">
        <f>IFERROR(H51/C51,".")</f>
        <v>1.1090236999454874</v>
      </c>
      <c r="J51" s="63">
        <f>J52+J53</f>
        <v>1504</v>
      </c>
      <c r="K51" s="64">
        <f>SUM(K52:K53)</f>
        <v>1110838088.1199999</v>
      </c>
      <c r="L51" s="64">
        <f>SUM(L52:L53)</f>
        <v>706298921.38999999</v>
      </c>
      <c r="M51" s="64">
        <f>SUM(M52:M53)</f>
        <v>250783670.19999999</v>
      </c>
      <c r="N51" s="65">
        <f>IFERROR(M51/O51,".")</f>
        <v>0.95567064820105385</v>
      </c>
      <c r="O51" s="66">
        <f>'[3]arkusz główny'!AR235</f>
        <v>262416420</v>
      </c>
    </row>
    <row r="52" spans="1:15" x14ac:dyDescent="0.25">
      <c r="A52" s="274" t="s">
        <v>89</v>
      </c>
      <c r="B52" s="156" t="s">
        <v>90</v>
      </c>
      <c r="C52" s="255"/>
      <c r="D52" s="40">
        <f>'[3]arkusz główny'!H236</f>
        <v>804</v>
      </c>
      <c r="E52" s="273"/>
      <c r="F52" s="264"/>
      <c r="G52" s="43">
        <f>'[3]arkusz główny'!U236</f>
        <v>772</v>
      </c>
      <c r="H52" s="142">
        <f>'[3]zobowiązania wieloletnie'!F14</f>
        <v>1009118763.2971035</v>
      </c>
      <c r="I52" s="258"/>
      <c r="J52" s="158">
        <f>'[3]arkusz główny'!AK236</f>
        <v>748</v>
      </c>
      <c r="K52" s="81">
        <f>'[3]arkusz główny'!AL236</f>
        <v>839583190.04999995</v>
      </c>
      <c r="L52" s="45">
        <f>'[3]arkusz główny'!AM236</f>
        <v>533699438.91000003</v>
      </c>
      <c r="M52" s="45">
        <f>'[3]arkusz główny'!AN236</f>
        <v>187806528.06</v>
      </c>
      <c r="N52" s="260"/>
      <c r="O52" s="262"/>
    </row>
    <row r="53" spans="1:15" x14ac:dyDescent="0.25">
      <c r="A53" s="274"/>
      <c r="B53" s="159" t="s">
        <v>39</v>
      </c>
      <c r="C53" s="255"/>
      <c r="D53" s="160"/>
      <c r="E53" s="273"/>
      <c r="F53" s="264"/>
      <c r="G53" s="161"/>
      <c r="H53" s="162">
        <f>'[3]zobowiązania wieloletnie'!F15</f>
        <v>278344859.31</v>
      </c>
      <c r="I53" s="258"/>
      <c r="J53" s="52">
        <f>'[3]arkusz główny'!AK249</f>
        <v>756</v>
      </c>
      <c r="K53" s="53">
        <f>'[3]arkusz główny'!AL249</f>
        <v>271254898.06999999</v>
      </c>
      <c r="L53" s="53">
        <f>'[3]arkusz główny'!AM249</f>
        <v>172599482.47999999</v>
      </c>
      <c r="M53" s="53">
        <f>'[3]arkusz główny'!AN249</f>
        <v>62977142.140000001</v>
      </c>
      <c r="N53" s="260"/>
      <c r="O53" s="262"/>
    </row>
    <row r="54" spans="1:15" x14ac:dyDescent="0.25">
      <c r="A54" s="55">
        <v>10</v>
      </c>
      <c r="B54" s="163" t="s">
        <v>91</v>
      </c>
      <c r="C54" s="57">
        <f>'[3]arkusz główny'!F250</f>
        <v>8500478185.1898012</v>
      </c>
      <c r="D54" s="58">
        <f>'[3]arkusz główny'!H250</f>
        <v>675317</v>
      </c>
      <c r="E54" s="59"/>
      <c r="F54" s="60"/>
      <c r="G54" s="61">
        <f>'[3]arkusz główny'!U250</f>
        <v>613849</v>
      </c>
      <c r="H54" s="59">
        <f>'[3]zobowiązania wieloletnie'!F16</f>
        <v>8608881742.1100006</v>
      </c>
      <c r="I54" s="62">
        <f>IFERROR(H54/C54,".")</f>
        <v>1.0127526422112427</v>
      </c>
      <c r="J54" s="63">
        <f>'[3]arkusz główny'!AK250</f>
        <v>122921</v>
      </c>
      <c r="K54" s="164">
        <f>'[3]arkusz główny'!AL250</f>
        <v>8477786929.4700003</v>
      </c>
      <c r="L54" s="164">
        <f>'[3]arkusz główny'!AM250</f>
        <v>5394392790.0600004</v>
      </c>
      <c r="M54" s="164">
        <f>'[3]arkusz główny'!AN250</f>
        <v>1913401085.4499998</v>
      </c>
      <c r="N54" s="165">
        <f>IFERROR(M54/O54,".")</f>
        <v>0.99673746428501386</v>
      </c>
      <c r="O54" s="66">
        <f>'[3]arkusz główny'!AR250</f>
        <v>1919664058</v>
      </c>
    </row>
    <row r="55" spans="1:15" x14ac:dyDescent="0.25">
      <c r="A55" s="47" t="s">
        <v>92</v>
      </c>
      <c r="B55" s="138" t="s">
        <v>93</v>
      </c>
      <c r="C55" s="255"/>
      <c r="D55" s="166">
        <f>'[3]arkusz główny'!H251</f>
        <v>631370</v>
      </c>
      <c r="E55" s="278"/>
      <c r="F55" s="265"/>
      <c r="G55" s="169">
        <f>'[3]arkusz główny'!U251</f>
        <v>575418</v>
      </c>
      <c r="H55" s="170">
        <f>'[3]arkusz główny'!V251</f>
        <v>7303771302.6199999</v>
      </c>
      <c r="I55" s="276"/>
      <c r="J55" s="172">
        <f>'[3]arkusz główny'!AK251</f>
        <v>115530</v>
      </c>
      <c r="K55" s="173">
        <f>'[3]arkusz główny'!AL251</f>
        <v>7839879926.8600006</v>
      </c>
      <c r="L55" s="173">
        <f>'[3]arkusz główny'!AM251</f>
        <v>4988492928.6199989</v>
      </c>
      <c r="M55" s="173">
        <f>'[3]arkusz główny'!AN251</f>
        <v>1769729128.3500001</v>
      </c>
      <c r="N55" s="277"/>
      <c r="O55" s="262"/>
    </row>
    <row r="56" spans="1:15" x14ac:dyDescent="0.25">
      <c r="A56" s="126" t="s">
        <v>94</v>
      </c>
      <c r="B56" s="138" t="s">
        <v>93</v>
      </c>
      <c r="C56" s="255"/>
      <c r="D56" s="104">
        <f>'[3]arkusz główny'!H252</f>
        <v>61396</v>
      </c>
      <c r="E56" s="278"/>
      <c r="F56" s="265"/>
      <c r="G56" s="107">
        <f>'[3]arkusz główny'!U252</f>
        <v>56974</v>
      </c>
      <c r="H56" s="105">
        <f>'[3]arkusz główny'!V252</f>
        <v>618540389.46999991</v>
      </c>
      <c r="I56" s="276"/>
      <c r="J56" s="172">
        <f>'[3]arkusz główny'!AK252</f>
        <v>13518</v>
      </c>
      <c r="K56" s="173">
        <f>'[3]arkusz główny'!AL252</f>
        <v>637907002.61000013</v>
      </c>
      <c r="L56" s="173">
        <f>'[3]arkusz główny'!AM252</f>
        <v>405899861.44000006</v>
      </c>
      <c r="M56" s="173">
        <f>'[3]arkusz główny'!AN252</f>
        <v>143671957.09999999</v>
      </c>
      <c r="N56" s="277"/>
      <c r="O56" s="262"/>
    </row>
    <row r="57" spans="1:15" x14ac:dyDescent="0.25">
      <c r="A57" s="269" t="s">
        <v>95</v>
      </c>
      <c r="B57" s="138" t="s">
        <v>83</v>
      </c>
      <c r="C57" s="255"/>
      <c r="D57" s="175">
        <f>'[3]arkusz główny'!H253</f>
        <v>525603</v>
      </c>
      <c r="E57" s="278"/>
      <c r="F57" s="265"/>
      <c r="G57" s="176">
        <f>'[3]arkusz główny'!U253</f>
        <v>470123</v>
      </c>
      <c r="H57" s="177">
        <f>'[3]zobowiązania wieloletnie'!F17</f>
        <v>7065976919.1300001</v>
      </c>
      <c r="I57" s="276"/>
      <c r="J57" s="172">
        <f>'[3]arkusz główny'!AK253</f>
        <v>94411</v>
      </c>
      <c r="K57" s="173">
        <f>'[3]arkusz główny'!AL253</f>
        <v>6934721690.6800003</v>
      </c>
      <c r="L57" s="173">
        <f>'[3]arkusz główny'!AM253</f>
        <v>4412558278.5900002</v>
      </c>
      <c r="M57" s="173">
        <f>'[3]arkusz główny'!AN253</f>
        <v>1555971210.28</v>
      </c>
      <c r="N57" s="277"/>
      <c r="O57" s="262"/>
    </row>
    <row r="58" spans="1:15" x14ac:dyDescent="0.25">
      <c r="A58" s="253"/>
      <c r="B58" s="178" t="s">
        <v>84</v>
      </c>
      <c r="C58" s="255"/>
      <c r="D58" s="104">
        <f>'[3]arkusz główny'!H271</f>
        <v>149714</v>
      </c>
      <c r="E58" s="278"/>
      <c r="F58" s="265"/>
      <c r="G58" s="107">
        <f>'[3]arkusz główny'!U271</f>
        <v>143726</v>
      </c>
      <c r="H58" s="147">
        <f>'[3]zobowiązania wieloletnie'!F18</f>
        <v>1542904822.98</v>
      </c>
      <c r="I58" s="276"/>
      <c r="J58" s="172">
        <f>'[3]arkusz główny'!AK271</f>
        <v>57610</v>
      </c>
      <c r="K58" s="84">
        <f>'[3]arkusz główny'!AL271</f>
        <v>1543021121.9899995</v>
      </c>
      <c r="L58" s="84">
        <f>'[3]arkusz główny'!AM271</f>
        <v>981806439.96000016</v>
      </c>
      <c r="M58" s="84">
        <f>'[3]arkusz główny'!AN271</f>
        <v>357419310.81</v>
      </c>
      <c r="N58" s="277"/>
      <c r="O58" s="262"/>
    </row>
    <row r="59" spans="1:15" x14ac:dyDescent="0.25">
      <c r="A59" s="268"/>
      <c r="B59" s="179" t="s">
        <v>85</v>
      </c>
      <c r="C59" s="39"/>
      <c r="D59" s="180"/>
      <c r="E59" s="167"/>
      <c r="F59" s="168"/>
      <c r="G59" s="181"/>
      <c r="H59" s="182"/>
      <c r="I59" s="171"/>
      <c r="J59" s="172">
        <f>'[3]arkusz główny'!AK276</f>
        <v>1</v>
      </c>
      <c r="K59" s="84">
        <f>'[3]arkusz główny'!AL276</f>
        <v>44116.800000000003</v>
      </c>
      <c r="L59" s="84">
        <f>'[3]arkusz główny'!AM276</f>
        <v>28071.51</v>
      </c>
      <c r="M59" s="84">
        <f>'[3]arkusz główny'!AN276</f>
        <v>10564.36</v>
      </c>
      <c r="N59" s="174"/>
      <c r="O59" s="46"/>
    </row>
    <row r="60" spans="1:15" x14ac:dyDescent="0.25">
      <c r="A60" s="55">
        <v>11</v>
      </c>
      <c r="B60" s="56" t="s">
        <v>96</v>
      </c>
      <c r="C60" s="57">
        <f>'[3]arkusz główny'!F277</f>
        <v>3752817371.6752</v>
      </c>
      <c r="D60" s="58">
        <f>'[3]arkusz główny'!H277</f>
        <v>176152</v>
      </c>
      <c r="E60" s="59"/>
      <c r="F60" s="60"/>
      <c r="G60" s="61">
        <f>'[3]arkusz główny'!U277</f>
        <v>161806</v>
      </c>
      <c r="H60" s="59">
        <f>'[3]zobowiązania wieloletnie'!F19</f>
        <v>3849338430.9499998</v>
      </c>
      <c r="I60" s="62">
        <f>IFERROR(H60/C60,".")</f>
        <v>1.0257196260077304</v>
      </c>
      <c r="J60" s="63">
        <f>'[3]arkusz główny'!AK277</f>
        <v>34309</v>
      </c>
      <c r="K60" s="164">
        <f>'[3]arkusz główny'!AL277</f>
        <v>3677155484.2100005</v>
      </c>
      <c r="L60" s="164">
        <f>'[3]arkusz główny'!AM277</f>
        <v>2339772129.6700001</v>
      </c>
      <c r="M60" s="164">
        <f>'[3]arkusz główny'!AN277</f>
        <v>831186104.09000015</v>
      </c>
      <c r="N60" s="165">
        <f>IFERROR(M60/O60,".")</f>
        <v>0.9789392481569299</v>
      </c>
      <c r="O60" s="66">
        <f>'[3]arkusz główny'!AR277</f>
        <v>849068117</v>
      </c>
    </row>
    <row r="61" spans="1:15" ht="24" x14ac:dyDescent="0.25">
      <c r="A61" s="67" t="s">
        <v>97</v>
      </c>
      <c r="B61" s="38" t="s">
        <v>98</v>
      </c>
      <c r="C61" s="255"/>
      <c r="D61" s="166">
        <f>'[3]arkusz główny'!H278</f>
        <v>42236</v>
      </c>
      <c r="E61" s="275"/>
      <c r="F61" s="265"/>
      <c r="G61" s="169">
        <f>'[3]arkusz główny'!U278</f>
        <v>37921</v>
      </c>
      <c r="H61" s="170">
        <f>'[3]arkusz główny'!V278</f>
        <v>801895122.25999987</v>
      </c>
      <c r="I61" s="276"/>
      <c r="J61" s="172">
        <f>'[3]arkusz główny'!AK278</f>
        <v>16759</v>
      </c>
      <c r="K61" s="173">
        <f>'[3]arkusz główny'!AL278</f>
        <v>805474330.01999998</v>
      </c>
      <c r="L61" s="173">
        <f>'[3]arkusz główny'!AM278</f>
        <v>512522954.05000001</v>
      </c>
      <c r="M61" s="173">
        <f>'[3]arkusz główny'!AN278</f>
        <v>180972137.13999999</v>
      </c>
      <c r="N61" s="277"/>
      <c r="O61" s="262"/>
    </row>
    <row r="62" spans="1:15" x14ac:dyDescent="0.25">
      <c r="A62" s="126" t="s">
        <v>99</v>
      </c>
      <c r="B62" s="72" t="s">
        <v>100</v>
      </c>
      <c r="C62" s="255"/>
      <c r="D62" s="104">
        <f>'[3]arkusz główny'!H279</f>
        <v>148080</v>
      </c>
      <c r="E62" s="275"/>
      <c r="F62" s="265"/>
      <c r="G62" s="107">
        <f>'[3]arkusz główny'!U279</f>
        <v>136278</v>
      </c>
      <c r="H62" s="105">
        <f>'[3]arkusz główny'!V279</f>
        <v>2768275949.21</v>
      </c>
      <c r="I62" s="276"/>
      <c r="J62" s="172">
        <f>'[3]arkusz główny'!AK279</f>
        <v>32719</v>
      </c>
      <c r="K62" s="173">
        <f>'[3]arkusz główny'!AL279</f>
        <v>2871681154.1899996</v>
      </c>
      <c r="L62" s="173">
        <f>'[3]arkusz główny'!AM279</f>
        <v>1827249175.6199999</v>
      </c>
      <c r="M62" s="173">
        <f>'[3]arkusz główny'!AN279</f>
        <v>650213966.95000005</v>
      </c>
      <c r="N62" s="277"/>
      <c r="O62" s="262"/>
    </row>
    <row r="63" spans="1:15" x14ac:dyDescent="0.25">
      <c r="A63" s="269" t="s">
        <v>101</v>
      </c>
      <c r="B63" s="183" t="s">
        <v>90</v>
      </c>
      <c r="C63" s="255"/>
      <c r="D63" s="175">
        <f>'[3]arkusz główny'!H280</f>
        <v>135372</v>
      </c>
      <c r="E63" s="275"/>
      <c r="F63" s="265"/>
      <c r="G63" s="176">
        <f>'[3]arkusz główny'!U280</f>
        <v>121848</v>
      </c>
      <c r="H63" s="177">
        <f>'[3]zobowiązania wieloletnie'!F20</f>
        <v>3288300000</v>
      </c>
      <c r="I63" s="276"/>
      <c r="J63" s="109">
        <f>'[3]arkusz główny'!AK280</f>
        <v>24003</v>
      </c>
      <c r="K63" s="184">
        <f>'[3]arkusz główny'!AL280</f>
        <v>3116117053.2600002</v>
      </c>
      <c r="L63" s="184">
        <f>'[3]arkusz główny'!AM280</f>
        <v>1982783726.3</v>
      </c>
      <c r="M63" s="184">
        <f>'[3]arkusz główny'!AN280</f>
        <v>701327532.36000001</v>
      </c>
      <c r="N63" s="277"/>
      <c r="O63" s="262"/>
    </row>
    <row r="64" spans="1:15" x14ac:dyDescent="0.25">
      <c r="A64" s="253"/>
      <c r="B64" s="159" t="s">
        <v>39</v>
      </c>
      <c r="C64" s="255"/>
      <c r="D64" s="166">
        <f>'[3]arkusz główny'!H298</f>
        <v>40780</v>
      </c>
      <c r="E64" s="275"/>
      <c r="F64" s="265"/>
      <c r="G64" s="169">
        <f>'[3]arkusz główny'!U298</f>
        <v>39958</v>
      </c>
      <c r="H64" s="162">
        <f>'[3]zobowiązania wieloletnie'!F21</f>
        <v>561038430.95000005</v>
      </c>
      <c r="I64" s="276"/>
      <c r="J64" s="109">
        <f>'[3]arkusz główny'!AK298</f>
        <v>17901</v>
      </c>
      <c r="K64" s="84">
        <f>'[3]arkusz główny'!AL298</f>
        <v>561038430.95000005</v>
      </c>
      <c r="L64" s="84">
        <f>'[3]arkusz główny'!AM298</f>
        <v>356988403.37</v>
      </c>
      <c r="M64" s="84">
        <f>'[3]arkusz główny'!AN298</f>
        <v>129858571.72999999</v>
      </c>
      <c r="N64" s="277"/>
      <c r="O64" s="262"/>
    </row>
    <row r="65" spans="1:15" x14ac:dyDescent="0.25">
      <c r="A65" s="55">
        <v>13</v>
      </c>
      <c r="B65" s="56" t="s">
        <v>102</v>
      </c>
      <c r="C65" s="57">
        <f>'[3]arkusz główny'!F303</f>
        <v>12503829053.891699</v>
      </c>
      <c r="D65" s="58">
        <f>'[3]arkusz główny'!H303</f>
        <v>7142243</v>
      </c>
      <c r="E65" s="59"/>
      <c r="F65" s="60"/>
      <c r="G65" s="61">
        <f>'[3]arkusz główny'!U303</f>
        <v>7002478</v>
      </c>
      <c r="H65" s="59">
        <f>'[3]arkusz główny'!V303</f>
        <v>12475345017.469997</v>
      </c>
      <c r="I65" s="62">
        <f>IFERROR(H65/C65,".")</f>
        <v>0.99772197490073367</v>
      </c>
      <c r="J65" s="63">
        <f>'[3]arkusz główny'!AK303</f>
        <v>1099811</v>
      </c>
      <c r="K65" s="64">
        <f>'[3]arkusz główny'!AL303</f>
        <v>12511691190.629999</v>
      </c>
      <c r="L65" s="64">
        <f>'[3]arkusz główny'!AM303</f>
        <v>8468249786.9899998</v>
      </c>
      <c r="M65" s="64">
        <f>'[3]arkusz główny'!AN303</f>
        <v>2818700014.3300004</v>
      </c>
      <c r="N65" s="65">
        <f>IFERROR(M65/O65,".")</f>
        <v>1.0005933874557906</v>
      </c>
      <c r="O65" s="66">
        <f>'[3]arkusz główny'!AR303</f>
        <v>2817028425</v>
      </c>
    </row>
    <row r="66" spans="1:15" x14ac:dyDescent="0.25">
      <c r="A66" s="37" t="s">
        <v>103</v>
      </c>
      <c r="B66" s="270" t="s">
        <v>104</v>
      </c>
      <c r="C66" s="255"/>
      <c r="D66" s="185">
        <f>'[3]arkusz główny'!H304</f>
        <v>279911</v>
      </c>
      <c r="E66" s="273"/>
      <c r="F66" s="264"/>
      <c r="G66" s="186">
        <f>'[3]arkusz główny'!U304</f>
        <v>275849</v>
      </c>
      <c r="H66" s="187">
        <f>'[3]arkusz główny'!V304</f>
        <v>622033540.46000016</v>
      </c>
      <c r="I66" s="258"/>
      <c r="J66" s="188">
        <f>'[3]arkusz główny'!AK304</f>
        <v>42187</v>
      </c>
      <c r="K66" s="189">
        <f>'[3]arkusz główny'!AL304</f>
        <v>624363420.85000002</v>
      </c>
      <c r="L66" s="189">
        <f>'[3]arkusz główny'!AM304</f>
        <v>424707752.82999998</v>
      </c>
      <c r="M66" s="189">
        <f>'[3]arkusz główny'!AN304</f>
        <v>140593442.18000001</v>
      </c>
      <c r="N66" s="260"/>
      <c r="O66" s="262"/>
    </row>
    <row r="67" spans="1:15" x14ac:dyDescent="0.25">
      <c r="A67" s="126" t="s">
        <v>105</v>
      </c>
      <c r="B67" s="271"/>
      <c r="C67" s="255"/>
      <c r="D67" s="185">
        <f>'[3]arkusz główny'!H305</f>
        <v>5929836</v>
      </c>
      <c r="E67" s="273"/>
      <c r="F67" s="264"/>
      <c r="G67" s="186">
        <f>'[3]arkusz główny'!U305</f>
        <v>5830864</v>
      </c>
      <c r="H67" s="187">
        <f>'[3]arkusz główny'!V305</f>
        <v>10460046838.689999</v>
      </c>
      <c r="I67" s="258"/>
      <c r="J67" s="190">
        <f>'[3]arkusz główny'!AK305</f>
        <v>940653</v>
      </c>
      <c r="K67" s="191">
        <f>'[3]arkusz główny'!AL305</f>
        <v>10487554784.48</v>
      </c>
      <c r="L67" s="191">
        <f>'[3]arkusz główny'!AM305</f>
        <v>7073273213.7700005</v>
      </c>
      <c r="M67" s="191">
        <f>'[3]arkusz główny'!AN305</f>
        <v>2366636747.7099996</v>
      </c>
      <c r="N67" s="260"/>
      <c r="O67" s="262"/>
    </row>
    <row r="68" spans="1:15" x14ac:dyDescent="0.25">
      <c r="A68" s="126" t="s">
        <v>106</v>
      </c>
      <c r="B68" s="272"/>
      <c r="C68" s="255"/>
      <c r="D68" s="185">
        <f>'[3]arkusz główny'!H306</f>
        <v>1142981</v>
      </c>
      <c r="E68" s="273"/>
      <c r="F68" s="264"/>
      <c r="G68" s="186">
        <f>'[3]arkusz główny'!U306</f>
        <v>1110224</v>
      </c>
      <c r="H68" s="187">
        <f>'[3]arkusz główny'!V306</f>
        <v>1393264638.3199999</v>
      </c>
      <c r="I68" s="258"/>
      <c r="J68" s="190">
        <f>'[3]arkusz główny'!AK306</f>
        <v>223778</v>
      </c>
      <c r="K68" s="191">
        <f>'[3]arkusz główny'!AL306</f>
        <v>1399772985.3</v>
      </c>
      <c r="L68" s="191">
        <f>'[3]arkusz główny'!AM306</f>
        <v>970268820.38999999</v>
      </c>
      <c r="M68" s="191">
        <f>'[3]arkusz główny'!AN306</f>
        <v>311469824.44000006</v>
      </c>
      <c r="N68" s="260"/>
      <c r="O68" s="262"/>
    </row>
    <row r="69" spans="1:15" x14ac:dyDescent="0.25">
      <c r="A69" s="266" t="s">
        <v>107</v>
      </c>
      <c r="B69" s="183" t="s">
        <v>90</v>
      </c>
      <c r="C69" s="255"/>
      <c r="D69" s="192">
        <f>'[3]arkusz główny'!H307</f>
        <v>7141434</v>
      </c>
      <c r="E69" s="273"/>
      <c r="F69" s="264"/>
      <c r="G69" s="193">
        <f>'[3]arkusz główny'!U307</f>
        <v>7001669</v>
      </c>
      <c r="H69" s="194">
        <f>'[3]arkusz główny'!V307</f>
        <v>12471341477.169998</v>
      </c>
      <c r="I69" s="258"/>
      <c r="J69" s="109">
        <f>'[3]arkusz główny'!AK307</f>
        <v>1099732</v>
      </c>
      <c r="K69" s="84">
        <f>'[3]arkusz główny'!AL307</f>
        <v>12509265924.24</v>
      </c>
      <c r="L69" s="84">
        <f>'[3]arkusz główny'!AM307</f>
        <v>8466706592.7299995</v>
      </c>
      <c r="M69" s="84">
        <f>'[3]arkusz główny'!AN307</f>
        <v>2818133804.4800005</v>
      </c>
      <c r="N69" s="260"/>
      <c r="O69" s="262"/>
    </row>
    <row r="70" spans="1:15" x14ac:dyDescent="0.25">
      <c r="A70" s="274"/>
      <c r="B70" s="159" t="s">
        <v>108</v>
      </c>
      <c r="C70" s="255"/>
      <c r="D70" s="49">
        <f>'[3]arkusz główny'!H317</f>
        <v>809</v>
      </c>
      <c r="E70" s="273"/>
      <c r="F70" s="264"/>
      <c r="G70" s="193">
        <f>'[3]arkusz główny'!U317</f>
        <v>809</v>
      </c>
      <c r="H70" s="194">
        <f>'[3]arkusz główny'!V317</f>
        <v>4003540.3000000003</v>
      </c>
      <c r="I70" s="258"/>
      <c r="J70" s="109">
        <f>'[3]arkusz główny'!AK317</f>
        <v>812</v>
      </c>
      <c r="K70" s="84">
        <f>'[3]arkusz główny'!AL317</f>
        <v>2425266.3899999997</v>
      </c>
      <c r="L70" s="84">
        <f>'[3]arkusz główny'!AM317</f>
        <v>1543194.2599999998</v>
      </c>
      <c r="M70" s="84">
        <f>'[3]arkusz główny'!AN317</f>
        <v>566209.84999999986</v>
      </c>
      <c r="N70" s="260"/>
      <c r="O70" s="262"/>
    </row>
    <row r="71" spans="1:15" x14ac:dyDescent="0.25">
      <c r="A71" s="195">
        <v>14</v>
      </c>
      <c r="B71" s="196" t="s">
        <v>109</v>
      </c>
      <c r="C71" s="197">
        <f>'[3]arkusz główny'!F319</f>
        <v>973459373.14740002</v>
      </c>
      <c r="D71" s="198">
        <f>'[3]arkusz główny'!H319</f>
        <v>144696</v>
      </c>
      <c r="E71" s="199"/>
      <c r="F71" s="200"/>
      <c r="G71" s="201">
        <f>'[3]arkusz główny'!U319</f>
        <v>136649</v>
      </c>
      <c r="H71" s="202">
        <f>'[3]arkusz główny'!V319</f>
        <v>969962906.1099999</v>
      </c>
      <c r="I71" s="203">
        <f>IFERROR(H71/C71,".")</f>
        <v>0.9964082044573721</v>
      </c>
      <c r="J71" s="204">
        <f>'[3]arkusz główny'!AK319</f>
        <v>57965</v>
      </c>
      <c r="K71" s="205">
        <f>'[3]arkusz główny'!AL319</f>
        <v>970852195.17000008</v>
      </c>
      <c r="L71" s="205">
        <f>'[3]arkusz główny'!AM319</f>
        <v>669054171.33999991</v>
      </c>
      <c r="M71" s="205">
        <f>'[3]arkusz główny'!AN319</f>
        <v>210724916.19</v>
      </c>
      <c r="N71" s="206">
        <f>IFERROR(M71/O71,".")</f>
        <v>0.99708960059619567</v>
      </c>
      <c r="O71" s="207">
        <f>'[3]arkusz główny'!AR319</f>
        <v>211340000</v>
      </c>
    </row>
    <row r="72" spans="1:15" x14ac:dyDescent="0.25">
      <c r="A72" s="208">
        <v>16</v>
      </c>
      <c r="B72" s="163" t="s">
        <v>110</v>
      </c>
      <c r="C72" s="197">
        <f>'[3]arkusz główny'!F324</f>
        <v>726562973.82389987</v>
      </c>
      <c r="D72" s="198">
        <f>'[3]arkusz główny'!H324</f>
        <v>1112</v>
      </c>
      <c r="E72" s="202">
        <f>'[3]arkusz główny'!I324</f>
        <v>2554318245.1499996</v>
      </c>
      <c r="F72" s="209">
        <f>IFERROR(E72/C72,".")</f>
        <v>3.5156185178369692</v>
      </c>
      <c r="G72" s="201">
        <f>'[3]arkusz główny'!U324</f>
        <v>437</v>
      </c>
      <c r="H72" s="202">
        <f>'[3]arkusz główny'!V324</f>
        <v>742115555</v>
      </c>
      <c r="I72" s="203">
        <f>IFERROR(H72/C72,".")</f>
        <v>1.0214056891644876</v>
      </c>
      <c r="J72" s="204">
        <f>'[3]arkusz główny'!AK324</f>
        <v>349</v>
      </c>
      <c r="K72" s="205">
        <f>'[3]arkusz główny'!AL324</f>
        <v>487913593.94</v>
      </c>
      <c r="L72" s="205">
        <f>'[3]arkusz główny'!AM324</f>
        <v>260013222.35999995</v>
      </c>
      <c r="M72" s="205">
        <f>'[3]arkusz główny'!AN324</f>
        <v>108249336.43000001</v>
      </c>
      <c r="N72" s="206">
        <f>IFERROR(M72/O72,".")</f>
        <v>0.66149241639668444</v>
      </c>
      <c r="O72" s="207">
        <f>'[3]arkusz główny'!AR324</f>
        <v>163644108</v>
      </c>
    </row>
    <row r="73" spans="1:15" x14ac:dyDescent="0.25">
      <c r="A73" s="208">
        <v>17</v>
      </c>
      <c r="B73" s="163" t="s">
        <v>111</v>
      </c>
      <c r="C73" s="197">
        <f>'[3]arkusz główny'!F332</f>
        <v>15290292.488400001</v>
      </c>
      <c r="D73" s="210">
        <f>'[3]arkusz główny'!H332</f>
        <v>1684</v>
      </c>
      <c r="E73" s="202">
        <f>'[3]arkusz główny'!I332</f>
        <v>17284902.890000001</v>
      </c>
      <c r="F73" s="209">
        <f>IFERROR(E73/C73,".")</f>
        <v>1.1304494602123023</v>
      </c>
      <c r="G73" s="201">
        <f>'[3]arkusz główny'!U332</f>
        <v>1423</v>
      </c>
      <c r="H73" s="202">
        <f>'[3]arkusz główny'!V332</f>
        <v>15451051.920000002</v>
      </c>
      <c r="I73" s="203">
        <f>IFERROR(H73/C73,".")</f>
        <v>1.0105138231804238</v>
      </c>
      <c r="J73" s="204">
        <f>'[3]arkusz główny'!AK332</f>
        <v>903</v>
      </c>
      <c r="K73" s="205">
        <f>'[3]arkusz główny'!AL332</f>
        <v>14858267.970000001</v>
      </c>
      <c r="L73" s="205">
        <f>'[3]arkusz główny'!AM332</f>
        <v>9454308.7800000012</v>
      </c>
      <c r="M73" s="205">
        <f>'[3]arkusz główny'!AN332</f>
        <v>3369713.25</v>
      </c>
      <c r="N73" s="206">
        <f>IFERROR(M73/O73,".")</f>
        <v>0.97109891930835734</v>
      </c>
      <c r="O73" s="207">
        <f>'[3]arkusz główny'!AR332</f>
        <v>3470000</v>
      </c>
    </row>
    <row r="74" spans="1:15" x14ac:dyDescent="0.25">
      <c r="A74" s="55">
        <v>19</v>
      </c>
      <c r="B74" s="56" t="s">
        <v>112</v>
      </c>
      <c r="C74" s="57">
        <f>'[3]arkusz główny'!F338</f>
        <v>4265521579.2284999</v>
      </c>
      <c r="D74" s="211">
        <f>D75+D76+D79+D82</f>
        <v>53797</v>
      </c>
      <c r="E74" s="59">
        <f>E75+E76+E79+E82</f>
        <v>6965717112.0607624</v>
      </c>
      <c r="F74" s="60">
        <f>IFERROR(E74/C74,".")</f>
        <v>1.6330282200378983</v>
      </c>
      <c r="G74" s="61">
        <f>G75+G76+G79+G82</f>
        <v>31291</v>
      </c>
      <c r="H74" s="59">
        <f>H75+H76+H79+H82</f>
        <v>4317007000.5757561</v>
      </c>
      <c r="I74" s="62">
        <f>IFERROR(H74/C74,".")</f>
        <v>1.0120701350095076</v>
      </c>
      <c r="J74" s="63">
        <f>'[3]arkusz główny'!AK338</f>
        <v>24192</v>
      </c>
      <c r="K74" s="64">
        <f>K75+K76+K79+K82</f>
        <v>4214556763.8899999</v>
      </c>
      <c r="L74" s="64">
        <f>L75+L76+L79+L82</f>
        <v>2635784644.2399998</v>
      </c>
      <c r="M74" s="64">
        <f>M75+M76+M79+M82</f>
        <v>952306046.13999987</v>
      </c>
      <c r="N74" s="65">
        <f>IFERROR(M74/O74,".")</f>
        <v>0.98720015082307289</v>
      </c>
      <c r="O74" s="66">
        <f>'[3]arkusz główny'!AR338</f>
        <v>964653465</v>
      </c>
    </row>
    <row r="75" spans="1:15" x14ac:dyDescent="0.25">
      <c r="A75" s="37" t="s">
        <v>113</v>
      </c>
      <c r="B75" s="212" t="s">
        <v>114</v>
      </c>
      <c r="C75" s="255"/>
      <c r="D75" s="213">
        <f>'[3]arkusz główny'!H339</f>
        <v>620</v>
      </c>
      <c r="E75" s="41">
        <f>'[3]arkusz główny'!I339</f>
        <v>61028000</v>
      </c>
      <c r="F75" s="264"/>
      <c r="G75" s="214">
        <f>'[3]arkusz główny'!U339</f>
        <v>603</v>
      </c>
      <c r="H75" s="94">
        <f>'[3]arkusz główny'!V339</f>
        <v>59640000</v>
      </c>
      <c r="I75" s="258"/>
      <c r="J75" s="44">
        <f>'[3]arkusz główny'!AK339</f>
        <v>334</v>
      </c>
      <c r="K75" s="215">
        <f>'[3]arkusz główny'!AL339</f>
        <v>59798460</v>
      </c>
      <c r="L75" s="215">
        <f>'[3]arkusz główny'!AM339</f>
        <v>38049760.07</v>
      </c>
      <c r="M75" s="215">
        <f>'[3]arkusz główny'!AN339</f>
        <v>13630497.820000002</v>
      </c>
      <c r="N75" s="260"/>
      <c r="O75" s="262"/>
    </row>
    <row r="76" spans="1:15" x14ac:dyDescent="0.25">
      <c r="A76" s="266" t="s">
        <v>115</v>
      </c>
      <c r="B76" s="85" t="s">
        <v>116</v>
      </c>
      <c r="C76" s="255"/>
      <c r="D76" s="93">
        <f>'[3]arkusz główny'!H342</f>
        <v>52499</v>
      </c>
      <c r="E76" s="94">
        <f>'[3]arkusz główny'!I342</f>
        <v>6028254297.6028585</v>
      </c>
      <c r="F76" s="264"/>
      <c r="G76" s="95">
        <f>SUM(G77:G78)</f>
        <v>30097</v>
      </c>
      <c r="H76" s="94">
        <f>SUM(H77:H78)</f>
        <v>3431694976.6292591</v>
      </c>
      <c r="I76" s="258"/>
      <c r="J76" s="80">
        <f>'[3]arkusz główny'!AK342</f>
        <v>24106</v>
      </c>
      <c r="K76" s="81">
        <f>'[3]arkusz główny'!AL342</f>
        <v>3373998294.98</v>
      </c>
      <c r="L76" s="81">
        <f>'[3]arkusz główny'!AM342</f>
        <v>2111553511.6799998</v>
      </c>
      <c r="M76" s="81">
        <f>'[3]arkusz główny'!AN342</f>
        <v>762798410.75999987</v>
      </c>
      <c r="N76" s="260"/>
      <c r="O76" s="262"/>
    </row>
    <row r="77" spans="1:15" x14ac:dyDescent="0.25">
      <c r="A77" s="267"/>
      <c r="B77" s="183" t="s">
        <v>117</v>
      </c>
      <c r="C77" s="255"/>
      <c r="D77" s="93">
        <f>'[3]arkusz główny'!H343</f>
        <v>52499</v>
      </c>
      <c r="E77" s="94">
        <f>'[3]arkusz główny'!I343</f>
        <v>6028254297.6028585</v>
      </c>
      <c r="F77" s="264"/>
      <c r="G77" s="95">
        <f>'[3]arkusz główny'!U343</f>
        <v>30034</v>
      </c>
      <c r="H77" s="94">
        <f>'[3]arkusz główny'!V343</f>
        <v>3426648296.0892591</v>
      </c>
      <c r="I77" s="258"/>
      <c r="J77" s="80">
        <f>'[3]arkusz główny'!AK343</f>
        <v>24053</v>
      </c>
      <c r="K77" s="81">
        <f>'[3]arkusz główny'!AL343</f>
        <v>3368951614.4400001</v>
      </c>
      <c r="L77" s="81">
        <f>'[3]arkusz główny'!AM343</f>
        <v>2108342309.0599999</v>
      </c>
      <c r="M77" s="81">
        <f>'[3]arkusz główny'!AN343</f>
        <v>761663699.08999991</v>
      </c>
      <c r="N77" s="260"/>
      <c r="O77" s="262"/>
    </row>
    <row r="78" spans="1:15" x14ac:dyDescent="0.25">
      <c r="A78" s="268"/>
      <c r="B78" s="159" t="s">
        <v>118</v>
      </c>
      <c r="C78" s="255"/>
      <c r="D78" s="216"/>
      <c r="E78" s="217"/>
      <c r="F78" s="264"/>
      <c r="G78" s="95">
        <f>'[3]arkusz główny'!U344</f>
        <v>63</v>
      </c>
      <c r="H78" s="94">
        <f>'[3]arkusz główny'!V344</f>
        <v>5046680.5399999991</v>
      </c>
      <c r="I78" s="258"/>
      <c r="J78" s="80">
        <f>'[3]arkusz główny'!AK344</f>
        <v>62</v>
      </c>
      <c r="K78" s="81">
        <f>'[3]arkusz główny'!AL344</f>
        <v>5046680.5399999991</v>
      </c>
      <c r="L78" s="81">
        <f>'[3]arkusz główny'!AM344</f>
        <v>3211202.62</v>
      </c>
      <c r="M78" s="81">
        <f>'[3]arkusz główny'!AN344</f>
        <v>1134711.67</v>
      </c>
      <c r="N78" s="260"/>
      <c r="O78" s="262"/>
    </row>
    <row r="79" spans="1:15" x14ac:dyDescent="0.25">
      <c r="A79" s="266" t="s">
        <v>119</v>
      </c>
      <c r="B79" s="85" t="s">
        <v>120</v>
      </c>
      <c r="C79" s="255"/>
      <c r="D79" s="93">
        <f>'[3]arkusz główny'!H345</f>
        <v>404</v>
      </c>
      <c r="E79" s="94">
        <f>'[3]arkusz główny'!I345</f>
        <v>244129322.9807418</v>
      </c>
      <c r="F79" s="264"/>
      <c r="G79" s="95">
        <f>SUM(G80:G81)</f>
        <v>318</v>
      </c>
      <c r="H79" s="94">
        <f>SUM(H80:H81)</f>
        <v>194929061.82121012</v>
      </c>
      <c r="I79" s="258"/>
      <c r="J79" s="80">
        <f>'[3]arkusz główny'!AK345</f>
        <v>284</v>
      </c>
      <c r="K79" s="81">
        <f>'[3]arkusz główny'!AL345</f>
        <v>170390384.56</v>
      </c>
      <c r="L79" s="81">
        <f>'[3]arkusz główny'!AM345</f>
        <v>98544523.999999985</v>
      </c>
      <c r="M79" s="81">
        <f>'[3]arkusz główny'!AN345</f>
        <v>38085792.280000001</v>
      </c>
      <c r="N79" s="260"/>
      <c r="O79" s="262"/>
    </row>
    <row r="80" spans="1:15" x14ac:dyDescent="0.25">
      <c r="A80" s="267"/>
      <c r="B80" s="183" t="s">
        <v>117</v>
      </c>
      <c r="C80" s="255"/>
      <c r="D80" s="49">
        <f>'[3]arkusz główny'!H346</f>
        <v>404</v>
      </c>
      <c r="E80" s="50">
        <f>'[3]arkusz główny'!I346</f>
        <v>244129322.9807418</v>
      </c>
      <c r="F80" s="264"/>
      <c r="G80" s="51">
        <f>'[3]arkusz główny'!U346</f>
        <v>314</v>
      </c>
      <c r="H80" s="50">
        <f>'[3]arkusz główny'!V346</f>
        <v>193958903.54121011</v>
      </c>
      <c r="I80" s="258"/>
      <c r="J80" s="52">
        <f>'[3]arkusz główny'!AK346</f>
        <v>283</v>
      </c>
      <c r="K80" s="53">
        <f>'[3]arkusz główny'!AL346</f>
        <v>169420226.28</v>
      </c>
      <c r="L80" s="53">
        <f>'[3]arkusz główny'!AM346</f>
        <v>97927212.319999978</v>
      </c>
      <c r="M80" s="53">
        <f>'[3]arkusz główny'!AN346</f>
        <v>37867945.640000001</v>
      </c>
      <c r="N80" s="260"/>
      <c r="O80" s="262"/>
    </row>
    <row r="81" spans="1:15" x14ac:dyDescent="0.25">
      <c r="A81" s="268"/>
      <c r="B81" s="159" t="s">
        <v>118</v>
      </c>
      <c r="C81" s="255"/>
      <c r="D81" s="216"/>
      <c r="E81" s="217"/>
      <c r="F81" s="265"/>
      <c r="G81" s="51">
        <f>'[3]arkusz główny'!U347</f>
        <v>4</v>
      </c>
      <c r="H81" s="50">
        <f>'[3]arkusz główny'!V347</f>
        <v>970158.28</v>
      </c>
      <c r="I81" s="258"/>
      <c r="J81" s="52">
        <f>'[3]arkusz główny'!AK347</f>
        <v>7</v>
      </c>
      <c r="K81" s="53">
        <f>'[3]arkusz główny'!AL347</f>
        <v>970158.28</v>
      </c>
      <c r="L81" s="53">
        <f>'[3]arkusz główny'!AM347</f>
        <v>617311.68000000005</v>
      </c>
      <c r="M81" s="53">
        <f>'[3]arkusz główny'!AN347</f>
        <v>217846.64</v>
      </c>
      <c r="N81" s="260"/>
      <c r="O81" s="262"/>
    </row>
    <row r="82" spans="1:15" x14ac:dyDescent="0.25">
      <c r="A82" s="47" t="s">
        <v>121</v>
      </c>
      <c r="B82" s="82" t="s">
        <v>122</v>
      </c>
      <c r="C82" s="255"/>
      <c r="D82" s="49">
        <f>'[3]arkusz główny'!H348</f>
        <v>274</v>
      </c>
      <c r="E82" s="50">
        <f>'[3]arkusz główny'!I348</f>
        <v>632305491.47716236</v>
      </c>
      <c r="F82" s="264"/>
      <c r="G82" s="51">
        <f>'[3]arkusz główny'!U348</f>
        <v>273</v>
      </c>
      <c r="H82" s="50">
        <f>'[3]arkusz główny'!V348</f>
        <v>630742962.12528729</v>
      </c>
      <c r="I82" s="258"/>
      <c r="J82" s="52">
        <f>'[3]arkusz główny'!AK348</f>
        <v>274</v>
      </c>
      <c r="K82" s="53">
        <f>'[3]arkusz główny'!AL348</f>
        <v>610369624.35000002</v>
      </c>
      <c r="L82" s="53">
        <f>'[3]arkusz główny'!AM348</f>
        <v>387636848.49000001</v>
      </c>
      <c r="M82" s="53">
        <f>'[3]arkusz główny'!AN348</f>
        <v>137791345.28</v>
      </c>
      <c r="N82" s="260"/>
      <c r="O82" s="262"/>
    </row>
    <row r="83" spans="1:15" x14ac:dyDescent="0.25">
      <c r="A83" s="55">
        <v>20</v>
      </c>
      <c r="B83" s="56" t="s">
        <v>123</v>
      </c>
      <c r="C83" s="57">
        <f>'[3]arkusz główny'!F349</f>
        <v>2114251210.2543001</v>
      </c>
      <c r="D83" s="58">
        <f>'[3]arkusz główny'!H349</f>
        <v>2132</v>
      </c>
      <c r="E83" s="59">
        <f>'[3]arkusz główny'!I349</f>
        <v>2196089898.7400007</v>
      </c>
      <c r="F83" s="60">
        <f>IFERROR(E83/C83,".")</f>
        <v>1.0387081194934529</v>
      </c>
      <c r="G83" s="61">
        <f>'[3]arkusz główny'!U349</f>
        <v>1937</v>
      </c>
      <c r="H83" s="59">
        <f>'[3]arkusz główny'!V349</f>
        <v>1785939668.6499999</v>
      </c>
      <c r="I83" s="62">
        <f>IFERROR(H83/C83,".")</f>
        <v>0.84471497993617739</v>
      </c>
      <c r="J83" s="63">
        <f>'[3]arkusz główny'!AK349</f>
        <v>43</v>
      </c>
      <c r="K83" s="64">
        <f>'[3]arkusz główny'!AL349</f>
        <v>1620275428.95</v>
      </c>
      <c r="L83" s="64">
        <f>'[3]arkusz główny'!AM349</f>
        <v>1030980925.37</v>
      </c>
      <c r="M83" s="64">
        <f>'[3]arkusz główny'!AN349</f>
        <v>363526419.07999998</v>
      </c>
      <c r="N83" s="65">
        <f>IFERROR(M83/O83,".")</f>
        <v>0.76029605638228548</v>
      </c>
      <c r="O83" s="66">
        <f>'[3]arkusz główny'!AR349</f>
        <v>478137978</v>
      </c>
    </row>
    <row r="84" spans="1:15" ht="24.75" customHeight="1" x14ac:dyDescent="0.25">
      <c r="A84" s="55">
        <f>'[3]arkusz główny'!B352</f>
        <v>21</v>
      </c>
      <c r="B84" s="56" t="e">
        <f>'[3]arkusz główny'!C352:D352</f>
        <v>#VALUE!</v>
      </c>
      <c r="C84" s="57">
        <f>'[3]arkusz główny'!F352</f>
        <v>1198799811.4193001</v>
      </c>
      <c r="D84" s="211">
        <f>'[3]arkusz główny'!H352</f>
        <v>195625</v>
      </c>
      <c r="E84" s="218"/>
      <c r="F84" s="219"/>
      <c r="G84" s="61">
        <f>'[3]arkusz główny'!U352</f>
        <v>180304</v>
      </c>
      <c r="H84" s="59">
        <f>'[3]arkusz główny'!V352</f>
        <v>1198851096.1099999</v>
      </c>
      <c r="I84" s="62">
        <f>IFERROR(H84/C84,".")</f>
        <v>1.0000427800290017</v>
      </c>
      <c r="J84" s="63">
        <f>'[3]arkusz główny'!AK352</f>
        <v>180340</v>
      </c>
      <c r="K84" s="64">
        <f>'[3]arkusz główny'!AL352</f>
        <v>1199187395.2399998</v>
      </c>
      <c r="L84" s="64">
        <f>'[3]arkusz główny'!AM352</f>
        <v>763042532.93000019</v>
      </c>
      <c r="M84" s="64">
        <f>'[3]arkusz główny'!AN352</f>
        <v>267027232.38999996</v>
      </c>
      <c r="N84" s="65">
        <f>IFERROR(M84/O84,".")</f>
        <v>1.000313453490419</v>
      </c>
      <c r="O84" s="66">
        <f>'[3]arkusz główny'!AR352</f>
        <v>266943558</v>
      </c>
    </row>
    <row r="85" spans="1:15" ht="24.75" customHeight="1" x14ac:dyDescent="0.25">
      <c r="A85" s="55">
        <v>22</v>
      </c>
      <c r="B85" s="56" t="s">
        <v>124</v>
      </c>
      <c r="C85" s="57">
        <f>'[3]arkusz główny'!F353</f>
        <v>578725477.28320003</v>
      </c>
      <c r="D85" s="211">
        <f>'[3]arkusz główny'!H353</f>
        <v>34662</v>
      </c>
      <c r="E85" s="218"/>
      <c r="F85" s="219"/>
      <c r="G85" s="61">
        <f>'[3]arkusz główny'!U353</f>
        <v>30137</v>
      </c>
      <c r="H85" s="59">
        <f>'[3]arkusz główny'!V353</f>
        <v>578594815</v>
      </c>
      <c r="I85" s="62">
        <f>IFERROR(H85/C85,".")</f>
        <v>0.9997742240693922</v>
      </c>
      <c r="J85" s="63">
        <f>'[3]arkusz główny'!AK353</f>
        <v>30137</v>
      </c>
      <c r="K85" s="64">
        <f>'[3]arkusz główny'!AL353</f>
        <v>578724815</v>
      </c>
      <c r="L85" s="64">
        <f>'[3]arkusz główny'!AM353</f>
        <v>368242599.77000004</v>
      </c>
      <c r="M85" s="64">
        <f>'[3]arkusz główny'!AN353</f>
        <v>122722661.33</v>
      </c>
      <c r="N85" s="65">
        <f>IFERROR(M85/O85,".")</f>
        <v>0.99999874782859244</v>
      </c>
      <c r="O85" s="66">
        <f>'[3]arkusz główny'!AR353</f>
        <v>122722815</v>
      </c>
    </row>
    <row r="86" spans="1:15" x14ac:dyDescent="0.25">
      <c r="A86" s="55"/>
      <c r="B86" s="56" t="s">
        <v>125</v>
      </c>
      <c r="C86" s="57">
        <f>'[3]arkusz główny'!F354</f>
        <v>1107286400.8562</v>
      </c>
      <c r="D86" s="220"/>
      <c r="E86" s="218"/>
      <c r="F86" s="219"/>
      <c r="G86" s="221"/>
      <c r="H86" s="59">
        <f>'[3]zobowiązania wieloletnie'!F22</f>
        <v>1259806059.8399999</v>
      </c>
      <c r="I86" s="62">
        <f>IFERROR(H86/C86,".")</f>
        <v>1.1377418334279779</v>
      </c>
      <c r="J86" s="63">
        <f>'[3]arkusz główny'!AK354</f>
        <v>53466</v>
      </c>
      <c r="K86" s="64">
        <f>SUM(K87:K88)</f>
        <v>1259806059.8399999</v>
      </c>
      <c r="L86" s="64">
        <f>SUM(L87:L88)</f>
        <v>801610222.11000001</v>
      </c>
      <c r="M86" s="64">
        <f>SUM(M87:M88)</f>
        <v>298022333.51999998</v>
      </c>
      <c r="N86" s="65">
        <f>IFERROR(M86/O86,".")</f>
        <v>1.1362533924201312</v>
      </c>
      <c r="O86" s="66">
        <f>'[3]arkusz główny'!AR354</f>
        <v>262285099</v>
      </c>
    </row>
    <row r="87" spans="1:15" x14ac:dyDescent="0.25">
      <c r="A87" s="253" t="s">
        <v>89</v>
      </c>
      <c r="B87" s="222" t="s">
        <v>39</v>
      </c>
      <c r="C87" s="255"/>
      <c r="D87" s="257"/>
      <c r="E87" s="157"/>
      <c r="F87" s="42"/>
      <c r="G87" s="223"/>
      <c r="H87" s="142">
        <f>'[3]zobowiązania wieloletnie'!F23</f>
        <v>586710746.80999994</v>
      </c>
      <c r="I87" s="258"/>
      <c r="J87" s="224">
        <f>'[3]arkusz główny'!AK355</f>
        <v>17662</v>
      </c>
      <c r="K87" s="225">
        <f>'[3]arkusz główny'!AL355</f>
        <v>586710746.80999994</v>
      </c>
      <c r="L87" s="225">
        <f>'[3]arkusz główny'!AM355</f>
        <v>373321628.94999999</v>
      </c>
      <c r="M87" s="225">
        <f>'[3]arkusz główny'!AN355</f>
        <v>137689495.24000001</v>
      </c>
      <c r="N87" s="260"/>
      <c r="O87" s="262"/>
    </row>
    <row r="88" spans="1:15" ht="13" thickBot="1" x14ac:dyDescent="0.3">
      <c r="A88" s="254"/>
      <c r="B88" s="159" t="s">
        <v>126</v>
      </c>
      <c r="C88" s="256"/>
      <c r="D88" s="257"/>
      <c r="E88" s="157"/>
      <c r="F88" s="42"/>
      <c r="G88" s="226"/>
      <c r="H88" s="227">
        <f>'[3]zobowiązania wieloletnie'!F24</f>
        <v>673095313.02999997</v>
      </c>
      <c r="I88" s="259"/>
      <c r="J88" s="228">
        <f>'[3]arkusz główny'!AK356</f>
        <v>35804</v>
      </c>
      <c r="K88" s="229">
        <f>'[3]arkusz główny'!AL356</f>
        <v>673095313.02999997</v>
      </c>
      <c r="L88" s="229">
        <f>'[3]arkusz główny'!AM356</f>
        <v>428288593.16000003</v>
      </c>
      <c r="M88" s="229">
        <f>'[3]arkusz główny'!AN356</f>
        <v>160332838.28</v>
      </c>
      <c r="N88" s="261"/>
      <c r="O88" s="263"/>
    </row>
    <row r="89" spans="1:15" ht="31.5" customHeight="1" thickBot="1" x14ac:dyDescent="0.3">
      <c r="A89" s="247" t="s">
        <v>127</v>
      </c>
      <c r="B89" s="248"/>
      <c r="C89" s="230">
        <f>'[3]arkusz główny'!F357</f>
        <v>79971074438.7957</v>
      </c>
      <c r="D89" s="231">
        <f>D86+D83+D74+D72+D71+D65+D60+D54+D51+D45+D39+D33+D30+D18+D13+D9+D6+D84+D73+D85</f>
        <v>8793221</v>
      </c>
      <c r="E89" s="232">
        <f>E86+E83+E74+E72+E71+E65+E60+E54+E51+E45+E39+E33+E30+E18+E13+E9+E6+E84+E73</f>
        <v>92288198303.918198</v>
      </c>
      <c r="F89" s="233">
        <f>IFERROR(E89/C89,".")</f>
        <v>1.1540197371557033</v>
      </c>
      <c r="G89" s="234">
        <f>G86+G83+G74+G72+G71+G65+G60+G54+G51+G45+G39+G33+G30+G18+G13+G9+G6+G84+G73+G85</f>
        <v>8392509</v>
      </c>
      <c r="H89" s="235">
        <f>H86+H83+H74+H72+H71+H65+H60+H54+H51+H45+H39+H33+H30+H18+H13+H9+H6+H84+H73+H85</f>
        <v>79252583036.713196</v>
      </c>
      <c r="I89" s="236">
        <f>IFERROR(H89/C89,".")</f>
        <v>0.99101560899206886</v>
      </c>
      <c r="J89" s="237">
        <f>'[3]arkusz główny'!AK357</f>
        <v>1313368</v>
      </c>
      <c r="K89" s="238">
        <f>K86+K83+K74+K72+K65+K60+K54+K51+K45+K39+K33+K30+K18+K13+K9+K6+K84+K71+K73+K85</f>
        <v>70032345866.690002</v>
      </c>
      <c r="L89" s="238">
        <f>L86+L83+L74+L72+L65+L60+L54+L51+L45+L39+L33+L30+L18+L13+L9+L6+L84+L71+L73+L85</f>
        <v>45404055591.989998</v>
      </c>
      <c r="M89" s="238">
        <f>M86+M83+M74+M72+M65+M60+M54+M51+M45+M39+M33+M30+M18+M13+M9+M6+M84+M71+M73+M85</f>
        <v>15747784001.619997</v>
      </c>
      <c r="N89" s="239">
        <f>IFERROR(M89/O89,".")</f>
        <v>0.87209956118117105</v>
      </c>
      <c r="O89" s="240">
        <f>'[3]arkusz główny'!AR357</f>
        <v>18057323616</v>
      </c>
    </row>
    <row r="90" spans="1:15" ht="31.5" customHeight="1" thickBot="1" x14ac:dyDescent="0.3">
      <c r="A90" s="249" t="s">
        <v>128</v>
      </c>
      <c r="B90" s="249"/>
      <c r="C90" s="241">
        <f>'[3]arkusz główny'!F358</f>
        <v>80516066438.7957</v>
      </c>
      <c r="D90" s="250"/>
      <c r="E90" s="251"/>
      <c r="F90" s="251"/>
      <c r="G90" s="252"/>
      <c r="H90" s="235">
        <f>'[3]arkusz główny'!V358</f>
        <v>79797575036.713196</v>
      </c>
      <c r="I90" s="242">
        <f>IFERROR(H90/C90,".")</f>
        <v>0.99107642196320322</v>
      </c>
      <c r="J90" s="243"/>
      <c r="K90" s="238">
        <f>'[3]arkusz główny'!AL358</f>
        <v>70577337866.690002</v>
      </c>
      <c r="L90" s="238">
        <f>'[3]arkusz główny'!AM358</f>
        <v>45750834001.450005</v>
      </c>
      <c r="M90" s="238">
        <f>'[3]arkusz główny'!AN358</f>
        <v>15866015317.119997</v>
      </c>
      <c r="N90" s="239">
        <f>IFERROR(M90/O90,".")</f>
        <v>0.87293154875360945</v>
      </c>
      <c r="O90" s="241">
        <f>O86+O83+O74+O72+O65+O60+O54+O51+O45+O39+O33+O30+O18+O13+O9+O6+O71+O84+O73+O85</f>
        <v>18175554933</v>
      </c>
    </row>
    <row r="91" spans="1:15" ht="13" x14ac:dyDescent="0.3">
      <c r="A91" s="244" t="s">
        <v>133</v>
      </c>
      <c r="B91" s="245"/>
      <c r="C91" s="245"/>
      <c r="D91" s="245"/>
      <c r="E91" s="245"/>
      <c r="F91" s="245"/>
      <c r="G91" s="245"/>
      <c r="H91" s="245"/>
      <c r="I91" s="245"/>
      <c r="J91" s="245"/>
      <c r="K91" s="245"/>
      <c r="L91" s="245"/>
      <c r="M91" s="245"/>
      <c r="N91" s="245"/>
      <c r="O91" s="245"/>
    </row>
    <row r="92" spans="1:15" ht="13" x14ac:dyDescent="0.3">
      <c r="A92" s="244" t="s">
        <v>132</v>
      </c>
      <c r="B92" s="245"/>
      <c r="C92" s="245"/>
      <c r="D92" s="245"/>
      <c r="E92" s="245"/>
      <c r="F92" s="245"/>
      <c r="G92" s="245"/>
      <c r="H92" s="245"/>
      <c r="I92" s="245"/>
      <c r="J92" s="245"/>
      <c r="K92" s="245"/>
      <c r="L92" s="245"/>
      <c r="M92" s="245"/>
      <c r="O92" s="246"/>
    </row>
    <row r="93" spans="1:15" x14ac:dyDescent="0.25">
      <c r="A93" s="244" t="s">
        <v>129</v>
      </c>
    </row>
    <row r="94" spans="1:15" x14ac:dyDescent="0.25">
      <c r="A94" s="244" t="s">
        <v>130</v>
      </c>
    </row>
    <row r="95" spans="1:15" x14ac:dyDescent="0.25">
      <c r="A95" s="244" t="s">
        <v>131</v>
      </c>
    </row>
  </sheetData>
  <mergeCells count="105">
    <mergeCell ref="C3:C4"/>
    <mergeCell ref="D3:D4"/>
    <mergeCell ref="G3:G4"/>
    <mergeCell ref="J3:J4"/>
    <mergeCell ref="K3:L3"/>
    <mergeCell ref="O3:O4"/>
    <mergeCell ref="D1:F1"/>
    <mergeCell ref="G1:I1"/>
    <mergeCell ref="J1:N1"/>
    <mergeCell ref="A2:A4"/>
    <mergeCell ref="B2:B4"/>
    <mergeCell ref="D2:F2"/>
    <mergeCell ref="G2:I2"/>
    <mergeCell ref="J2:N2"/>
    <mergeCell ref="C7:C8"/>
    <mergeCell ref="F7:F8"/>
    <mergeCell ref="I7:I8"/>
    <mergeCell ref="N7:N8"/>
    <mergeCell ref="O7:O8"/>
    <mergeCell ref="A10:A11"/>
    <mergeCell ref="C10:C12"/>
    <mergeCell ref="D10:D11"/>
    <mergeCell ref="E10:E11"/>
    <mergeCell ref="F10:F12"/>
    <mergeCell ref="A19:A24"/>
    <mergeCell ref="A26:A29"/>
    <mergeCell ref="C31:C32"/>
    <mergeCell ref="F31:F32"/>
    <mergeCell ref="I31:I32"/>
    <mergeCell ref="N31:N32"/>
    <mergeCell ref="M10:M11"/>
    <mergeCell ref="N10:N12"/>
    <mergeCell ref="O10:O12"/>
    <mergeCell ref="A14:A16"/>
    <mergeCell ref="C14:C16"/>
    <mergeCell ref="E14:E16"/>
    <mergeCell ref="F14:F17"/>
    <mergeCell ref="I14:I17"/>
    <mergeCell ref="N14:N17"/>
    <mergeCell ref="O14:O17"/>
    <mergeCell ref="G10:G11"/>
    <mergeCell ref="H10:H11"/>
    <mergeCell ref="I10:I12"/>
    <mergeCell ref="J10:J11"/>
    <mergeCell ref="K10:K11"/>
    <mergeCell ref="L10:L11"/>
    <mergeCell ref="C46:C50"/>
    <mergeCell ref="A47:A49"/>
    <mergeCell ref="F47:F49"/>
    <mergeCell ref="I47:I49"/>
    <mergeCell ref="N47:N49"/>
    <mergeCell ref="O47:O49"/>
    <mergeCell ref="O31:O32"/>
    <mergeCell ref="A40:A41"/>
    <mergeCell ref="C40:C44"/>
    <mergeCell ref="F40:F44"/>
    <mergeCell ref="I40:I44"/>
    <mergeCell ref="N40:N44"/>
    <mergeCell ref="O40:O44"/>
    <mergeCell ref="A42:A43"/>
    <mergeCell ref="A57:A59"/>
    <mergeCell ref="C61:C64"/>
    <mergeCell ref="E61:E64"/>
    <mergeCell ref="F61:F64"/>
    <mergeCell ref="I61:I64"/>
    <mergeCell ref="N61:N64"/>
    <mergeCell ref="O52:O53"/>
    <mergeCell ref="C55:C58"/>
    <mergeCell ref="E55:E58"/>
    <mergeCell ref="F55:F58"/>
    <mergeCell ref="I55:I58"/>
    <mergeCell ref="N55:N58"/>
    <mergeCell ref="O55:O58"/>
    <mergeCell ref="A52:A53"/>
    <mergeCell ref="C52:C53"/>
    <mergeCell ref="E52:E53"/>
    <mergeCell ref="F52:F53"/>
    <mergeCell ref="I52:I53"/>
    <mergeCell ref="N52:N53"/>
    <mergeCell ref="C75:C82"/>
    <mergeCell ref="F75:F82"/>
    <mergeCell ref="I75:I82"/>
    <mergeCell ref="N75:N82"/>
    <mergeCell ref="O75:O82"/>
    <mergeCell ref="A76:A78"/>
    <mergeCell ref="A79:A81"/>
    <mergeCell ref="O61:O64"/>
    <mergeCell ref="A63:A64"/>
    <mergeCell ref="B66:B68"/>
    <mergeCell ref="C66:C70"/>
    <mergeCell ref="E66:E70"/>
    <mergeCell ref="F66:F70"/>
    <mergeCell ref="I66:I70"/>
    <mergeCell ref="N66:N70"/>
    <mergeCell ref="O66:O70"/>
    <mergeCell ref="A69:A70"/>
    <mergeCell ref="A89:B89"/>
    <mergeCell ref="A90:B90"/>
    <mergeCell ref="D90:G90"/>
    <mergeCell ref="A87:A88"/>
    <mergeCell ref="C87:C88"/>
    <mergeCell ref="D87:D88"/>
    <mergeCell ref="I87:I88"/>
    <mergeCell ref="N87:N88"/>
    <mergeCell ref="O87:O88"/>
  </mergeCells>
  <printOptions horizontalCentered="1" verticalCentered="1"/>
  <pageMargins left="0.31496062992125984" right="0" top="0" bottom="0" header="0.27559055118110237" footer="7.874015748031496E-2"/>
  <pageSetup paperSize="9" scale="41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Nazwane zakresy</vt:lpstr>
      </vt:variant>
      <vt:variant>
        <vt:i4>1</vt:i4>
      </vt:variant>
    </vt:vector>
  </HeadingPairs>
  <TitlesOfParts>
    <vt:vector size="2" baseType="lpstr">
      <vt:lpstr>PROW 2014-2020 grudzień 2024</vt:lpstr>
      <vt:lpstr>'PROW 2014-2020 grudzień 2024'!Obszar_wydruku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Mielczarek Urszula</dc:creator>
  <cp:lastModifiedBy>Mucha Sławomir</cp:lastModifiedBy>
  <cp:lastPrinted>2025-01-20T10:34:23Z</cp:lastPrinted>
  <dcterms:created xsi:type="dcterms:W3CDTF">2025-01-20T10:22:20Z</dcterms:created>
  <dcterms:modified xsi:type="dcterms:W3CDTF">2025-01-23T10:05:43Z</dcterms:modified>
</cp:coreProperties>
</file>