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piotrsokolski/Downloads/"/>
    </mc:Choice>
  </mc:AlternateContent>
  <xr:revisionPtr revIDLastSave="0" documentId="8_{B28E09B5-EF08-8A41-BCE1-F26F30B8F040}" xr6:coauthVersionLast="47" xr6:coauthVersionMax="47" xr10:uidLastSave="{00000000-0000-0000-0000-000000000000}"/>
  <bookViews>
    <workbookView xWindow="0" yWindow="880" windowWidth="29040" windowHeight="15840" xr2:uid="{00000000-000D-0000-FFFF-FFFF00000000}"/>
  </bookViews>
  <sheets>
    <sheet name="18.07.2025" sheetId="1" r:id="rId1"/>
    <sheet name="Komórki lokatorskie" sheetId="3" r:id="rId2"/>
    <sheet name="Miejsca postojowe" sheetId="4" r:id="rId3"/>
    <sheet name="2025.04.07 (2)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9wtMKf2G+uCUwuGC0xtflYmezq3H0B94vShPA7jgkFU="/>
    </ext>
  </extLst>
</workbook>
</file>

<file path=xl/calcChain.xml><?xml version="1.0" encoding="utf-8"?>
<calcChain xmlns="http://schemas.openxmlformats.org/spreadsheetml/2006/main">
  <c r="H31" i="1" l="1"/>
  <c r="H32" i="1"/>
  <c r="H33" i="1"/>
  <c r="H34" i="1"/>
  <c r="H35" i="1"/>
  <c r="H36" i="1"/>
  <c r="H37" i="1"/>
  <c r="H38" i="1"/>
  <c r="H39" i="1"/>
  <c r="H40" i="1"/>
  <c r="H41" i="1"/>
  <c r="H42" i="1"/>
  <c r="H30" i="1"/>
  <c r="H18" i="1"/>
  <c r="H19" i="1"/>
  <c r="H20" i="1"/>
  <c r="H21" i="1"/>
  <c r="H22" i="1"/>
  <c r="H23" i="1"/>
  <c r="H24" i="1"/>
  <c r="H25" i="1"/>
  <c r="H26" i="1"/>
  <c r="H27" i="1"/>
  <c r="H28" i="1"/>
  <c r="H29" i="1"/>
  <c r="H17" i="1"/>
  <c r="H6" i="1"/>
  <c r="H7" i="1"/>
  <c r="H8" i="1"/>
  <c r="H9" i="1"/>
  <c r="H10" i="1"/>
  <c r="H11" i="1"/>
  <c r="H12" i="1"/>
  <c r="H13" i="1"/>
  <c r="H14" i="1"/>
  <c r="H15" i="1"/>
  <c r="H16" i="1"/>
  <c r="H5" i="1"/>
  <c r="AB91" i="2"/>
  <c r="AA91" i="2"/>
  <c r="P88" i="2"/>
  <c r="O88" i="2"/>
  <c r="O87" i="2"/>
  <c r="Q80" i="2"/>
  <c r="P80" i="2"/>
  <c r="O80" i="2"/>
  <c r="O79" i="2"/>
  <c r="AB78" i="2"/>
  <c r="AA78" i="2"/>
  <c r="J74" i="2"/>
  <c r="J75" i="2" s="1"/>
  <c r="P70" i="2"/>
  <c r="O70" i="2"/>
  <c r="O69" i="2"/>
  <c r="Q64" i="2"/>
  <c r="P64" i="2"/>
  <c r="O64" i="2"/>
  <c r="Q63" i="2"/>
  <c r="P63" i="2"/>
  <c r="O63" i="2"/>
  <c r="L55" i="2"/>
  <c r="I54" i="2"/>
  <c r="L54" i="2" s="1"/>
  <c r="AB53" i="2"/>
  <c r="AA53" i="2"/>
  <c r="I53" i="2"/>
  <c r="Q70" i="2" s="1"/>
  <c r="AB52" i="2"/>
  <c r="AA52" i="2"/>
  <c r="I52" i="2"/>
  <c r="L52" i="2" s="1"/>
  <c r="I51" i="2"/>
  <c r="Q88" i="2" s="1"/>
  <c r="L50" i="2"/>
  <c r="I50" i="2"/>
  <c r="AC91" i="2" s="1"/>
  <c r="H49" i="2"/>
  <c r="I49" i="2" s="1"/>
  <c r="I48" i="2"/>
  <c r="L48" i="2" s="1"/>
  <c r="O46" i="2"/>
  <c r="AB45" i="2"/>
  <c r="AA45" i="2"/>
  <c r="P45" i="2"/>
  <c r="O45" i="2"/>
  <c r="AB44" i="2"/>
  <c r="AA44" i="2"/>
  <c r="P44" i="2"/>
  <c r="O44" i="2"/>
  <c r="I44" i="2"/>
  <c r="L44" i="2" s="1"/>
  <c r="I43" i="2"/>
  <c r="L43" i="2" s="1"/>
  <c r="H42" i="2"/>
  <c r="I42" i="2" s="1"/>
  <c r="H41" i="2"/>
  <c r="AB25" i="2" s="1"/>
  <c r="O39" i="2"/>
  <c r="H39" i="2"/>
  <c r="I39" i="2" s="1"/>
  <c r="O38" i="2"/>
  <c r="H38" i="2"/>
  <c r="I38" i="2" s="1"/>
  <c r="AA37" i="2"/>
  <c r="Q37" i="2"/>
  <c r="P37" i="2"/>
  <c r="O37" i="2"/>
  <c r="H37" i="2"/>
  <c r="I37" i="2" s="1"/>
  <c r="AC36" i="2"/>
  <c r="AB36" i="2"/>
  <c r="AA36" i="2"/>
  <c r="H36" i="2"/>
  <c r="I36" i="2" s="1"/>
  <c r="H33" i="2"/>
  <c r="P46" i="2" s="1"/>
  <c r="L32" i="2"/>
  <c r="I32" i="2"/>
  <c r="AA31" i="2"/>
  <c r="I31" i="2"/>
  <c r="L31" i="2" s="1"/>
  <c r="AC30" i="2"/>
  <c r="AB30" i="2"/>
  <c r="AA30" i="2"/>
  <c r="O30" i="2"/>
  <c r="I30" i="2"/>
  <c r="L30" i="2" s="1"/>
  <c r="AB29" i="2"/>
  <c r="AA29" i="2"/>
  <c r="P29" i="2"/>
  <c r="O29" i="2"/>
  <c r="I29" i="2"/>
  <c r="L29" i="2" s="1"/>
  <c r="H29" i="2"/>
  <c r="P28" i="2"/>
  <c r="O28" i="2"/>
  <c r="H28" i="2"/>
  <c r="I28" i="2" s="1"/>
  <c r="H27" i="2"/>
  <c r="I27" i="2" s="1"/>
  <c r="H26" i="2"/>
  <c r="I26" i="2" s="1"/>
  <c r="AA25" i="2"/>
  <c r="P25" i="2"/>
  <c r="O25" i="2"/>
  <c r="H25" i="2"/>
  <c r="I25" i="2" s="1"/>
  <c r="AA24" i="2"/>
  <c r="P24" i="2"/>
  <c r="O24" i="2"/>
  <c r="I24" i="2"/>
  <c r="L24" i="2" s="1"/>
  <c r="H24" i="2"/>
  <c r="AC23" i="2"/>
  <c r="AB23" i="2"/>
  <c r="AA23" i="2"/>
  <c r="Q23" i="2"/>
  <c r="P23" i="2"/>
  <c r="O23" i="2"/>
  <c r="H23" i="2"/>
  <c r="I23" i="2" s="1"/>
  <c r="H22" i="2"/>
  <c r="H35" i="2" s="1"/>
  <c r="H21" i="2"/>
  <c r="P38" i="2" s="1"/>
  <c r="I20" i="2"/>
  <c r="Q45" i="2" s="1"/>
  <c r="H20" i="2"/>
  <c r="H19" i="2"/>
  <c r="I19" i="2" s="1"/>
  <c r="G19" i="2"/>
  <c r="P18" i="2"/>
  <c r="O18" i="2"/>
  <c r="I18" i="2"/>
  <c r="AC45" i="2" s="1"/>
  <c r="H18" i="2"/>
  <c r="AA17" i="2"/>
  <c r="Q17" i="2"/>
  <c r="P17" i="2"/>
  <c r="O17" i="2"/>
  <c r="H17" i="2"/>
  <c r="AB37" i="2" s="1"/>
  <c r="AB16" i="2"/>
  <c r="AA16" i="2"/>
  <c r="Q16" i="2"/>
  <c r="P16" i="2"/>
  <c r="O16" i="2"/>
  <c r="I16" i="2"/>
  <c r="L16" i="2" s="1"/>
  <c r="AC15" i="2"/>
  <c r="AB15" i="2"/>
  <c r="AA15" i="2"/>
  <c r="L15" i="2"/>
  <c r="I15" i="2"/>
  <c r="I14" i="2"/>
  <c r="L14" i="2" s="1"/>
  <c r="I13" i="2"/>
  <c r="L13" i="2" s="1"/>
  <c r="I12" i="2"/>
  <c r="L12" i="2" s="1"/>
  <c r="L11" i="2"/>
  <c r="I11" i="2"/>
  <c r="L10" i="2"/>
  <c r="I10" i="2"/>
  <c r="AA9" i="2"/>
  <c r="I9" i="2"/>
  <c r="L9" i="2" s="1"/>
  <c r="AB8" i="2"/>
  <c r="AA8" i="2"/>
  <c r="L8" i="2"/>
  <c r="I8" i="2"/>
  <c r="AB7" i="2"/>
  <c r="AA7" i="2"/>
  <c r="I7" i="2"/>
  <c r="L7" i="2" s="1"/>
  <c r="P6" i="2"/>
  <c r="O6" i="2"/>
  <c r="L6" i="2"/>
  <c r="I6" i="2"/>
  <c r="AC52" i="2" s="1"/>
  <c r="G6" i="2"/>
  <c r="P5" i="2"/>
  <c r="O5" i="2"/>
  <c r="I5" i="2"/>
  <c r="AC44" i="2" s="1"/>
  <c r="Q4" i="2"/>
  <c r="P4" i="2"/>
  <c r="O4" i="2"/>
  <c r="I4" i="2"/>
  <c r="L4" i="2" s="1"/>
  <c r="P30" i="2" l="1"/>
  <c r="I35" i="2"/>
  <c r="H47" i="2"/>
  <c r="L49" i="2"/>
  <c r="AC78" i="2"/>
  <c r="AC16" i="2"/>
  <c r="L27" i="2"/>
  <c r="L36" i="2"/>
  <c r="Q25" i="2"/>
  <c r="L39" i="2"/>
  <c r="AC9" i="2"/>
  <c r="AC31" i="2"/>
  <c r="L42" i="2"/>
  <c r="L19" i="2"/>
  <c r="AC53" i="2"/>
  <c r="AC24" i="2"/>
  <c r="L28" i="2"/>
  <c r="L23" i="2"/>
  <c r="Q24" i="2"/>
  <c r="L37" i="2"/>
  <c r="Q18" i="2"/>
  <c r="L25" i="2"/>
  <c r="Q5" i="2"/>
  <c r="L26" i="2"/>
  <c r="AC8" i="2"/>
  <c r="Q6" i="2"/>
  <c r="L38" i="2"/>
  <c r="I17" i="2"/>
  <c r="I41" i="2"/>
  <c r="L5" i="2"/>
  <c r="I33" i="2"/>
  <c r="Q44" i="2"/>
  <c r="L51" i="2"/>
  <c r="AB9" i="2"/>
  <c r="AC7" i="2"/>
  <c r="I22" i="2"/>
  <c r="Q28" i="2"/>
  <c r="H45" i="2"/>
  <c r="L18" i="2"/>
  <c r="AC29" i="2"/>
  <c r="AB31" i="2"/>
  <c r="H40" i="2"/>
  <c r="AB24" i="2"/>
  <c r="L20" i="2"/>
  <c r="I21" i="2"/>
  <c r="H34" i="2"/>
  <c r="L53" i="2"/>
  <c r="H46" i="2" l="1"/>
  <c r="P39" i="2"/>
  <c r="I34" i="2"/>
  <c r="I47" i="2"/>
  <c r="P69" i="2"/>
  <c r="L33" i="2"/>
  <c r="Q46" i="2"/>
  <c r="L22" i="2"/>
  <c r="Q29" i="2"/>
  <c r="L21" i="2"/>
  <c r="Q38" i="2"/>
  <c r="I40" i="2"/>
  <c r="AB17" i="2"/>
  <c r="L35" i="2"/>
  <c r="Q30" i="2"/>
  <c r="AC25" i="2"/>
  <c r="L41" i="2"/>
  <c r="I45" i="2"/>
  <c r="P87" i="2"/>
  <c r="AC37" i="2"/>
  <c r="L17" i="2"/>
  <c r="L45" i="2" l="1"/>
  <c r="Q87" i="2"/>
  <c r="Q39" i="2"/>
  <c r="L34" i="2"/>
  <c r="L40" i="2"/>
  <c r="AC17" i="2"/>
  <c r="L47" i="2"/>
  <c r="Q69" i="2"/>
  <c r="P79" i="2"/>
  <c r="I46" i="2"/>
  <c r="Q79" i="2" l="1"/>
  <c r="L46" i="2"/>
  <c r="L56" i="2" s="1"/>
  <c r="L57" i="2" s="1"/>
</calcChain>
</file>

<file path=xl/sharedStrings.xml><?xml version="1.0" encoding="utf-8"?>
<sst xmlns="http://schemas.openxmlformats.org/spreadsheetml/2006/main" count="602" uniqueCount="206">
  <si>
    <t>NOWE RADWANICE  - Cennik inwestycji</t>
  </si>
  <si>
    <t>lp</t>
  </si>
  <si>
    <t>Numer mieszkania</t>
  </si>
  <si>
    <t xml:space="preserve">Piętro </t>
  </si>
  <si>
    <t>Ilość pokoi</t>
  </si>
  <si>
    <t>klataka</t>
  </si>
  <si>
    <t>Cena brutto metr</t>
  </si>
  <si>
    <t>Cena mieszkania (brutto)</t>
  </si>
  <si>
    <t>Status</t>
  </si>
  <si>
    <t>A.0.M1</t>
  </si>
  <si>
    <t>parter</t>
  </si>
  <si>
    <t>A</t>
  </si>
  <si>
    <t>Wolne</t>
  </si>
  <si>
    <t>A.0.M2</t>
  </si>
  <si>
    <t>A.0.M3</t>
  </si>
  <si>
    <t>A.0M4</t>
  </si>
  <si>
    <t>A.0M5</t>
  </si>
  <si>
    <t>B.0.M1</t>
  </si>
  <si>
    <t>B</t>
  </si>
  <si>
    <t>B.0.M2</t>
  </si>
  <si>
    <t>B.0.M3</t>
  </si>
  <si>
    <t>B.0.M4</t>
  </si>
  <si>
    <t>B.0.M5</t>
  </si>
  <si>
    <t>B.0.M6</t>
  </si>
  <si>
    <t>B.0.M7</t>
  </si>
  <si>
    <t xml:space="preserve">B </t>
  </si>
  <si>
    <t>A.1.M1</t>
  </si>
  <si>
    <t xml:space="preserve">piętro I </t>
  </si>
  <si>
    <t>A.1.M2</t>
  </si>
  <si>
    <t>A.1.M3</t>
  </si>
  <si>
    <t>A.1.M4</t>
  </si>
  <si>
    <t>A.1.M5</t>
  </si>
  <si>
    <t>A.1.M6</t>
  </si>
  <si>
    <t>B.1.M1</t>
  </si>
  <si>
    <t>B.1.M2</t>
  </si>
  <si>
    <t>B.1.M3</t>
  </si>
  <si>
    <t>B.1.M4</t>
  </si>
  <si>
    <t>B.1.M5</t>
  </si>
  <si>
    <t>B.1.M6</t>
  </si>
  <si>
    <t>B.1.M7</t>
  </si>
  <si>
    <t>A.2.M1</t>
  </si>
  <si>
    <t>piętro II</t>
  </si>
  <si>
    <t>A.2.M2</t>
  </si>
  <si>
    <t>A.2.M3</t>
  </si>
  <si>
    <t>A.2.M4</t>
  </si>
  <si>
    <t>A.2.M5</t>
  </si>
  <si>
    <t>A.2.M6</t>
  </si>
  <si>
    <t>B.2.M1</t>
  </si>
  <si>
    <t>B.2.M2</t>
  </si>
  <si>
    <t>B.2.M3</t>
  </si>
  <si>
    <t>B.2.M4</t>
  </si>
  <si>
    <t>B.2.M5</t>
  </si>
  <si>
    <t>B.2.M6</t>
  </si>
  <si>
    <t>B.2.M7</t>
  </si>
  <si>
    <t xml:space="preserve">Lp. </t>
  </si>
  <si>
    <t>Metraż z projektu</t>
  </si>
  <si>
    <t>Metraż z formatki</t>
  </si>
  <si>
    <t>Balkon</t>
  </si>
  <si>
    <t>Cena mieszkania netto</t>
  </si>
  <si>
    <t>Kondygnacja</t>
  </si>
  <si>
    <t>Metraż</t>
  </si>
  <si>
    <t>Cena za metr brutto</t>
  </si>
  <si>
    <t>Cena brutto</t>
  </si>
  <si>
    <t>1.M1</t>
  </si>
  <si>
    <t>Piętro 1</t>
  </si>
  <si>
    <t>1.M2</t>
  </si>
  <si>
    <t>1.M3</t>
  </si>
  <si>
    <t>Cena metra</t>
  </si>
  <si>
    <t>1.M4</t>
  </si>
  <si>
    <t>1.M5</t>
  </si>
  <si>
    <t>1.M6</t>
  </si>
  <si>
    <t>1.M7</t>
  </si>
  <si>
    <t>1.M8</t>
  </si>
  <si>
    <t>1.M9</t>
  </si>
  <si>
    <t>1.M10</t>
  </si>
  <si>
    <t>1.M11</t>
  </si>
  <si>
    <t>1.M12</t>
  </si>
  <si>
    <t>1.M13</t>
  </si>
  <si>
    <t>2.M1</t>
  </si>
  <si>
    <t>Piętro 2</t>
  </si>
  <si>
    <t>2.M2</t>
  </si>
  <si>
    <t>2.M3</t>
  </si>
  <si>
    <t>2.M4</t>
  </si>
  <si>
    <t>2.M5</t>
  </si>
  <si>
    <t>2.M6</t>
  </si>
  <si>
    <t>2.M7</t>
  </si>
  <si>
    <t>2.M8</t>
  </si>
  <si>
    <t>2.M9</t>
  </si>
  <si>
    <t>2.M10</t>
  </si>
  <si>
    <t>2.M11</t>
  </si>
  <si>
    <t>2.M12</t>
  </si>
  <si>
    <t>2.M13</t>
  </si>
  <si>
    <t>3.M1</t>
  </si>
  <si>
    <t>Piętro 3</t>
  </si>
  <si>
    <t>Rezerwacja</t>
  </si>
  <si>
    <t>3.M2</t>
  </si>
  <si>
    <t>3.M3</t>
  </si>
  <si>
    <t>3.M4</t>
  </si>
  <si>
    <t>3.M5</t>
  </si>
  <si>
    <t>3.M6</t>
  </si>
  <si>
    <t>3.M7</t>
  </si>
  <si>
    <t>3.M8</t>
  </si>
  <si>
    <t>3.M9</t>
  </si>
  <si>
    <t>3.M10</t>
  </si>
  <si>
    <t>3.M11</t>
  </si>
  <si>
    <t>3.M12</t>
  </si>
  <si>
    <t>3.M13</t>
  </si>
  <si>
    <t>4.M1</t>
  </si>
  <si>
    <t>Piętro 4</t>
  </si>
  <si>
    <t>4.M2</t>
  </si>
  <si>
    <t>4.M3</t>
  </si>
  <si>
    <t>4.M4</t>
  </si>
  <si>
    <t>4.M5</t>
  </si>
  <si>
    <t>4.M6</t>
  </si>
  <si>
    <t>50?</t>
  </si>
  <si>
    <t>5.M1</t>
  </si>
  <si>
    <t>Piętro 5</t>
  </si>
  <si>
    <t>5.M2</t>
  </si>
  <si>
    <t>5.M3</t>
  </si>
  <si>
    <t>5.M4</t>
  </si>
  <si>
    <t>5.M5</t>
  </si>
  <si>
    <t>5.M6</t>
  </si>
  <si>
    <t xml:space="preserve">Cena miejsca parkingowego w garażu podziemnym: </t>
  </si>
  <si>
    <t>powierzchnia
ogrodu/ balkonu</t>
  </si>
  <si>
    <t>103 m²</t>
  </si>
  <si>
    <t>142 m²</t>
  </si>
  <si>
    <t>39 m²</t>
  </si>
  <si>
    <t>83 m²</t>
  </si>
  <si>
    <t>37,17 m²</t>
  </si>
  <si>
    <t>25,32 m²</t>
  </si>
  <si>
    <t>25,22 m²</t>
  </si>
  <si>
    <t>25,7 m²</t>
  </si>
  <si>
    <t>26,52 m²</t>
  </si>
  <si>
    <t>27,21 m²</t>
  </si>
  <si>
    <t>23,88 m²</t>
  </si>
  <si>
    <t>28,33 m²</t>
  </si>
  <si>
    <t>3 m²</t>
  </si>
  <si>
    <t>9,27 m²</t>
  </si>
  <si>
    <t>11,64 m²</t>
  </si>
  <si>
    <t>10,81 m²</t>
  </si>
  <si>
    <t>7,45 m²</t>
  </si>
  <si>
    <t>4,91 m²</t>
  </si>
  <si>
    <t>4,44 m²</t>
  </si>
  <si>
    <t>ZAREZERWOWANE</t>
  </si>
  <si>
    <t>NOWE RADWANICE  - Cennik komórki lokatorskie</t>
  </si>
  <si>
    <t>Cena  (brutto)</t>
  </si>
  <si>
    <t>Numer komórki</t>
  </si>
  <si>
    <t>Wolna</t>
  </si>
  <si>
    <t>KL1</t>
  </si>
  <si>
    <t>KL2</t>
  </si>
  <si>
    <t>KL3</t>
  </si>
  <si>
    <t>KL4</t>
  </si>
  <si>
    <t>KL5</t>
  </si>
  <si>
    <t>KL6</t>
  </si>
  <si>
    <t>KL7</t>
  </si>
  <si>
    <t>KL8</t>
  </si>
  <si>
    <t>KL9</t>
  </si>
  <si>
    <t>KL10</t>
  </si>
  <si>
    <t>KL11</t>
  </si>
  <si>
    <t>KL12</t>
  </si>
  <si>
    <t>KL13</t>
  </si>
  <si>
    <t>KL14</t>
  </si>
  <si>
    <t>KL15</t>
  </si>
  <si>
    <t>KL16</t>
  </si>
  <si>
    <t>KL17</t>
  </si>
  <si>
    <t>KL18</t>
  </si>
  <si>
    <t>KL19</t>
  </si>
  <si>
    <t>KL20</t>
  </si>
  <si>
    <t>KL21</t>
  </si>
  <si>
    <t>KL22</t>
  </si>
  <si>
    <t>KL23</t>
  </si>
  <si>
    <t>KL24</t>
  </si>
  <si>
    <t>KL25</t>
  </si>
  <si>
    <t>KL26</t>
  </si>
  <si>
    <t>KL27</t>
  </si>
  <si>
    <t>KL28</t>
  </si>
  <si>
    <t>KL29</t>
  </si>
  <si>
    <t>KL30</t>
  </si>
  <si>
    <t>KL31</t>
  </si>
  <si>
    <t>KL32</t>
  </si>
  <si>
    <t>KL33</t>
  </si>
  <si>
    <t>KL34</t>
  </si>
  <si>
    <t>KL35</t>
  </si>
  <si>
    <t>KL36</t>
  </si>
  <si>
    <t>KL37</t>
  </si>
  <si>
    <t>KL38</t>
  </si>
  <si>
    <t>0,92 m²</t>
  </si>
  <si>
    <t>0,83 m²</t>
  </si>
  <si>
    <t>0,91 m²</t>
  </si>
  <si>
    <t>0,89m²</t>
  </si>
  <si>
    <t>0,74m²</t>
  </si>
  <si>
    <t>0,73m²</t>
  </si>
  <si>
    <t>1,60 m²</t>
  </si>
  <si>
    <t>1,01 m²</t>
  </si>
  <si>
    <t>0,95 m²</t>
  </si>
  <si>
    <t>0,97 m²</t>
  </si>
  <si>
    <t>1,04 m²</t>
  </si>
  <si>
    <t>1,10 m²</t>
  </si>
  <si>
    <t>1,11 m²</t>
  </si>
  <si>
    <t>0,96 m²</t>
  </si>
  <si>
    <t>0,93 m²</t>
  </si>
  <si>
    <t>1,02 m²</t>
  </si>
  <si>
    <t>2,15 m²</t>
  </si>
  <si>
    <t>NOWE RADWANICE  - naziemne miejsca postojowe</t>
  </si>
  <si>
    <t>Numer miejsca</t>
  </si>
  <si>
    <t>Koszt miejsca parkingowego: 20.000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</si>
</sst>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zł&quot;_ ;_ * \(#,##0.00\)\ &quot;zł&quot;_ ;_ * &quot;-&quot;??_)\ &quot;zł&quot;_ ;_ @_ "/>
    <numFmt numFmtId="164" formatCode="_ * #,##0_)\ &quot;zł&quot;_ ;_ * \(#,##0\)\ &quot;zł&quot;_ ;_ * &quot;-&quot;??_)\ &quot;zł&quot;_ ;_ @_ "/>
  </numFmts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Nexa-Light"/>
    </font>
    <font>
      <sz val="11"/>
      <name val="Calibri"/>
      <family val="2"/>
    </font>
    <font>
      <sz val="10"/>
      <color rgb="FF000000"/>
      <name val="Nexa-Light"/>
    </font>
    <font>
      <sz val="10"/>
      <color theme="1"/>
      <name val="Nexa-Light"/>
    </font>
    <font>
      <sz val="10"/>
      <color theme="1"/>
      <name val="Arial"/>
      <family val="2"/>
    </font>
    <font>
      <sz val="8"/>
      <color theme="1"/>
      <name val="Nexa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sz val="10"/>
      <name val="Nexa-Light"/>
      <charset val="238"/>
    </font>
    <font>
      <sz val="10"/>
      <color theme="0"/>
      <name val="Nexa-Light"/>
      <charset val="238"/>
    </font>
    <font>
      <sz val="9"/>
      <color rgb="FF000000"/>
      <name val="Nexa Light"/>
    </font>
    <font>
      <sz val="8"/>
      <name val="Calibri"/>
      <family val="2"/>
      <scheme val="minor"/>
    </font>
    <font>
      <b/>
      <sz val="10"/>
      <color theme="1"/>
      <name val="Nexa-Light"/>
      <charset val="238"/>
    </font>
  </fonts>
  <fills count="1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7E6E6"/>
        <bgColor rgb="FFE7E6E6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BDD6E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7" tint="0.79998168889431442"/>
        <bgColor rgb="FFF7CAA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rgb="FFBFBFBF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2" fillId="0" borderId="0" xfId="0" applyNumberFormat="1" applyFont="1"/>
    <xf numFmtId="0" fontId="2" fillId="4" borderId="11" xfId="0" applyFont="1" applyFill="1" applyBorder="1" applyAlignment="1">
      <alignment vertical="center"/>
    </xf>
    <xf numFmtId="0" fontId="2" fillId="4" borderId="11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6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9" fillId="2" borderId="15" xfId="0" applyFont="1" applyFill="1" applyBorder="1" applyAlignment="1">
      <alignment horizontal="center" vertical="center" wrapText="1"/>
    </xf>
    <xf numFmtId="44" fontId="9" fillId="2" borderId="9" xfId="0" applyNumberFormat="1" applyFont="1" applyFill="1" applyBorder="1" applyAlignment="1">
      <alignment horizontal="center" vertical="center" wrapText="1"/>
    </xf>
    <xf numFmtId="44" fontId="9" fillId="4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1" fillId="4" borderId="16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vertical="center" wrapText="1"/>
    </xf>
    <xf numFmtId="2" fontId="12" fillId="4" borderId="17" xfId="0" applyNumberFormat="1" applyFont="1" applyFill="1" applyBorder="1" applyAlignment="1">
      <alignment horizontal="right" vertical="center" wrapText="1"/>
    </xf>
    <xf numFmtId="2" fontId="11" fillId="4" borderId="17" xfId="0" applyNumberFormat="1" applyFont="1" applyFill="1" applyBorder="1" applyAlignment="1">
      <alignment horizontal="right" vertical="center" wrapText="1"/>
    </xf>
    <xf numFmtId="1" fontId="12" fillId="4" borderId="17" xfId="0" applyNumberFormat="1" applyFont="1" applyFill="1" applyBorder="1" applyAlignment="1">
      <alignment horizontal="center" vertical="center" wrapText="1"/>
    </xf>
    <xf numFmtId="2" fontId="12" fillId="4" borderId="17" xfId="0" applyNumberFormat="1" applyFont="1" applyFill="1" applyBorder="1" applyAlignment="1">
      <alignment horizontal="center" vertical="center" wrapText="1"/>
    </xf>
    <xf numFmtId="164" fontId="10" fillId="4" borderId="17" xfId="0" applyNumberFormat="1" applyFont="1" applyFill="1" applyBorder="1"/>
    <xf numFmtId="0" fontId="10" fillId="4" borderId="18" xfId="0" applyFont="1" applyFill="1" applyBorder="1"/>
    <xf numFmtId="44" fontId="2" fillId="0" borderId="9" xfId="0" applyNumberFormat="1" applyFont="1" applyBorder="1"/>
    <xf numFmtId="44" fontId="2" fillId="0" borderId="0" xfId="0" applyNumberFormat="1" applyFont="1" applyAlignment="1">
      <alignment horizontal="center"/>
    </xf>
    <xf numFmtId="0" fontId="2" fillId="7" borderId="11" xfId="0" applyFont="1" applyFill="1" applyBorder="1"/>
    <xf numFmtId="0" fontId="11" fillId="4" borderId="8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2" fontId="12" fillId="4" borderId="9" xfId="0" applyNumberFormat="1" applyFont="1" applyFill="1" applyBorder="1" applyAlignment="1">
      <alignment horizontal="right" vertical="center" wrapText="1"/>
    </xf>
    <xf numFmtId="2" fontId="11" fillId="4" borderId="9" xfId="0" applyNumberFormat="1" applyFont="1" applyFill="1" applyBorder="1" applyAlignment="1">
      <alignment horizontal="right" vertical="center" wrapText="1"/>
    </xf>
    <xf numFmtId="1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164" fontId="10" fillId="4" borderId="9" xfId="0" applyNumberFormat="1" applyFont="1" applyFill="1" applyBorder="1"/>
    <xf numFmtId="0" fontId="10" fillId="4" borderId="10" xfId="0" applyFont="1" applyFill="1" applyBorder="1"/>
    <xf numFmtId="2" fontId="12" fillId="4" borderId="9" xfId="0" applyNumberFormat="1" applyFont="1" applyFill="1" applyBorder="1" applyAlignment="1">
      <alignment vertical="center" wrapText="1"/>
    </xf>
    <xf numFmtId="2" fontId="11" fillId="4" borderId="9" xfId="0" applyNumberFormat="1" applyFont="1" applyFill="1" applyBorder="1" applyAlignment="1">
      <alignment vertical="center" wrapText="1"/>
    </xf>
    <xf numFmtId="44" fontId="10" fillId="0" borderId="0" xfId="0" applyNumberFormat="1" applyFont="1" applyAlignment="1">
      <alignment horizontal="center"/>
    </xf>
    <xf numFmtId="2" fontId="2" fillId="4" borderId="9" xfId="0" applyNumberFormat="1" applyFont="1" applyFill="1" applyBorder="1" applyAlignment="1">
      <alignment horizontal="center"/>
    </xf>
    <xf numFmtId="0" fontId="2" fillId="8" borderId="11" xfId="0" applyFont="1" applyFill="1" applyBorder="1"/>
    <xf numFmtId="0" fontId="2" fillId="9" borderId="11" xfId="0" applyFont="1" applyFill="1" applyBorder="1"/>
    <xf numFmtId="0" fontId="11" fillId="4" borderId="12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2" fontId="12" fillId="4" borderId="13" xfId="0" applyNumberFormat="1" applyFont="1" applyFill="1" applyBorder="1" applyAlignment="1">
      <alignment horizontal="right" vertical="center" wrapText="1"/>
    </xf>
    <xf numFmtId="2" fontId="11" fillId="4" borderId="13" xfId="0" applyNumberFormat="1" applyFont="1" applyFill="1" applyBorder="1" applyAlignment="1">
      <alignment horizontal="right" vertical="center" wrapText="1"/>
    </xf>
    <xf numFmtId="1" fontId="12" fillId="4" borderId="13" xfId="0" applyNumberFormat="1" applyFont="1" applyFill="1" applyBorder="1" applyAlignment="1">
      <alignment horizontal="center" vertical="center" wrapText="1"/>
    </xf>
    <xf numFmtId="2" fontId="12" fillId="4" borderId="13" xfId="0" applyNumberFormat="1" applyFont="1" applyFill="1" applyBorder="1" applyAlignment="1">
      <alignment horizontal="center" vertical="center" wrapText="1"/>
    </xf>
    <xf numFmtId="164" fontId="10" fillId="4" borderId="13" xfId="0" applyNumberFormat="1" applyFont="1" applyFill="1" applyBorder="1"/>
    <xf numFmtId="0" fontId="10" fillId="4" borderId="14" xfId="0" applyFont="1" applyFill="1" applyBorder="1"/>
    <xf numFmtId="2" fontId="12" fillId="4" borderId="17" xfId="0" applyNumberFormat="1" applyFont="1" applyFill="1" applyBorder="1" applyAlignment="1">
      <alignment vertical="center" wrapText="1"/>
    </xf>
    <xf numFmtId="2" fontId="11" fillId="4" borderId="17" xfId="0" applyNumberFormat="1" applyFont="1" applyFill="1" applyBorder="1" applyAlignment="1">
      <alignment vertical="center" wrapText="1"/>
    </xf>
    <xf numFmtId="0" fontId="11" fillId="10" borderId="16" xfId="0" applyFont="1" applyFill="1" applyBorder="1" applyAlignment="1">
      <alignment vertical="center" wrapText="1"/>
    </xf>
    <xf numFmtId="0" fontId="12" fillId="10" borderId="17" xfId="0" applyFont="1" applyFill="1" applyBorder="1" applyAlignment="1">
      <alignment vertical="center" wrapText="1"/>
    </xf>
    <xf numFmtId="2" fontId="12" fillId="10" borderId="17" xfId="0" applyNumberFormat="1" applyFont="1" applyFill="1" applyBorder="1" applyAlignment="1">
      <alignment horizontal="right" vertical="center" wrapText="1"/>
    </xf>
    <xf numFmtId="2" fontId="11" fillId="10" borderId="17" xfId="0" applyNumberFormat="1" applyFont="1" applyFill="1" applyBorder="1" applyAlignment="1">
      <alignment horizontal="right" vertical="center" wrapText="1"/>
    </xf>
    <xf numFmtId="1" fontId="12" fillId="10" borderId="17" xfId="0" applyNumberFormat="1" applyFont="1" applyFill="1" applyBorder="1" applyAlignment="1">
      <alignment horizontal="center" vertical="center" wrapText="1"/>
    </xf>
    <xf numFmtId="2" fontId="12" fillId="10" borderId="17" xfId="0" applyNumberFormat="1" applyFont="1" applyFill="1" applyBorder="1" applyAlignment="1">
      <alignment horizontal="center" vertical="center" wrapText="1"/>
    </xf>
    <xf numFmtId="164" fontId="10" fillId="10" borderId="17" xfId="0" applyNumberFormat="1" applyFont="1" applyFill="1" applyBorder="1"/>
    <xf numFmtId="0" fontId="10" fillId="10" borderId="18" xfId="0" applyFont="1" applyFill="1" applyBorder="1"/>
    <xf numFmtId="0" fontId="2" fillId="10" borderId="11" xfId="0" applyFont="1" applyFill="1" applyBorder="1"/>
    <xf numFmtId="44" fontId="2" fillId="10" borderId="9" xfId="0" applyNumberFormat="1" applyFont="1" applyFill="1" applyBorder="1"/>
    <xf numFmtId="0" fontId="11" fillId="10" borderId="8" xfId="0" applyFont="1" applyFill="1" applyBorder="1" applyAlignment="1">
      <alignment vertical="center" wrapText="1"/>
    </xf>
    <xf numFmtId="0" fontId="12" fillId="10" borderId="9" xfId="0" applyFont="1" applyFill="1" applyBorder="1" applyAlignment="1">
      <alignment vertical="center" wrapText="1"/>
    </xf>
    <xf numFmtId="2" fontId="12" fillId="10" borderId="9" xfId="0" applyNumberFormat="1" applyFont="1" applyFill="1" applyBorder="1" applyAlignment="1">
      <alignment horizontal="right" vertical="center" wrapText="1"/>
    </xf>
    <xf numFmtId="2" fontId="11" fillId="10" borderId="9" xfId="0" applyNumberFormat="1" applyFont="1" applyFill="1" applyBorder="1" applyAlignment="1">
      <alignment horizontal="right" vertical="center" wrapText="1"/>
    </xf>
    <xf numFmtId="1" fontId="12" fillId="10" borderId="9" xfId="0" applyNumberFormat="1" applyFont="1" applyFill="1" applyBorder="1" applyAlignment="1">
      <alignment horizontal="center" vertical="center" wrapText="1"/>
    </xf>
    <xf numFmtId="2" fontId="12" fillId="10" borderId="9" xfId="0" applyNumberFormat="1" applyFont="1" applyFill="1" applyBorder="1" applyAlignment="1">
      <alignment horizontal="center" vertical="center" wrapText="1"/>
    </xf>
    <xf numFmtId="164" fontId="10" fillId="10" borderId="9" xfId="0" applyNumberFormat="1" applyFont="1" applyFill="1" applyBorder="1"/>
    <xf numFmtId="0" fontId="10" fillId="10" borderId="10" xfId="0" applyFont="1" applyFill="1" applyBorder="1"/>
    <xf numFmtId="2" fontId="2" fillId="11" borderId="11" xfId="0" applyNumberFormat="1" applyFont="1" applyFill="1" applyBorder="1" applyAlignment="1">
      <alignment horizontal="center"/>
    </xf>
    <xf numFmtId="44" fontId="2" fillId="11" borderId="11" xfId="0" applyNumberFormat="1" applyFont="1" applyFill="1" applyBorder="1"/>
    <xf numFmtId="0" fontId="2" fillId="11" borderId="11" xfId="0" applyFont="1" applyFill="1" applyBorder="1" applyAlignment="1">
      <alignment horizontal="center"/>
    </xf>
    <xf numFmtId="2" fontId="13" fillId="4" borderId="13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/>
    <xf numFmtId="0" fontId="10" fillId="4" borderId="20" xfId="0" applyFont="1" applyFill="1" applyBorder="1"/>
    <xf numFmtId="1" fontId="10" fillId="4" borderId="20" xfId="0" applyNumberFormat="1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44" fontId="10" fillId="4" borderId="20" xfId="0" applyNumberFormat="1" applyFont="1" applyFill="1" applyBorder="1"/>
    <xf numFmtId="0" fontId="2" fillId="4" borderId="21" xfId="0" applyFont="1" applyFill="1" applyBorder="1"/>
    <xf numFmtId="2" fontId="2" fillId="0" borderId="0" xfId="0" applyNumberFormat="1" applyFont="1"/>
    <xf numFmtId="0" fontId="14" fillId="0" borderId="2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/>
    </xf>
    <xf numFmtId="0" fontId="14" fillId="12" borderId="11" xfId="0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vertical="center" wrapText="1"/>
    </xf>
    <xf numFmtId="0" fontId="0" fillId="12" borderId="0" xfId="0" applyFill="1"/>
    <xf numFmtId="0" fontId="6" fillId="13" borderId="8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14" fillId="14" borderId="22" xfId="0" applyFont="1" applyFill="1" applyBorder="1" applyAlignment="1">
      <alignment horizontal="center" vertical="center" wrapText="1"/>
    </xf>
    <xf numFmtId="44" fontId="6" fillId="14" borderId="9" xfId="0" applyNumberFormat="1" applyFont="1" applyFill="1" applyBorder="1" applyAlignment="1">
      <alignment horizontal="center"/>
    </xf>
    <xf numFmtId="0" fontId="6" fillId="14" borderId="9" xfId="0" applyFont="1" applyFill="1" applyBorder="1" applyAlignment="1">
      <alignment horizontal="right"/>
    </xf>
    <xf numFmtId="0" fontId="6" fillId="14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16" fillId="0" borderId="11" xfId="0" applyFont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6" fillId="15" borderId="22" xfId="0" applyFont="1" applyFill="1" applyBorder="1" applyAlignment="1">
      <alignment horizontal="center" vertical="center" wrapText="1"/>
    </xf>
    <xf numFmtId="44" fontId="6" fillId="12" borderId="22" xfId="0" applyNumberFormat="1" applyFont="1" applyFill="1" applyBorder="1" applyAlignment="1">
      <alignment horizontal="center"/>
    </xf>
    <xf numFmtId="0" fontId="6" fillId="1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left" vertical="center" wrapText="1"/>
    </xf>
    <xf numFmtId="0" fontId="6" fillId="16" borderId="22" xfId="0" applyFont="1" applyFill="1" applyBorder="1" applyAlignment="1">
      <alignment horizontal="center" vertical="center" wrapText="1"/>
    </xf>
    <xf numFmtId="44" fontId="6" fillId="17" borderId="22" xfId="0" applyNumberFormat="1" applyFont="1" applyFill="1" applyBorder="1" applyAlignment="1">
      <alignment horizontal="center"/>
    </xf>
    <xf numFmtId="0" fontId="6" fillId="17" borderId="22" xfId="0" applyFont="1" applyFill="1" applyBorder="1" applyAlignment="1">
      <alignment horizontal="center"/>
    </xf>
    <xf numFmtId="0" fontId="18" fillId="15" borderId="22" xfId="0" applyFont="1" applyFill="1" applyBorder="1" applyAlignment="1">
      <alignment horizontal="center" vertical="center" wrapText="1"/>
    </xf>
    <xf numFmtId="0" fontId="5" fillId="18" borderId="23" xfId="0" applyFont="1" applyFill="1" applyBorder="1" applyAlignment="1">
      <alignment horizontal="center" vertical="center" wrapText="1"/>
    </xf>
    <xf numFmtId="0" fontId="5" fillId="18" borderId="24" xfId="0" applyFont="1" applyFill="1" applyBorder="1" applyAlignment="1">
      <alignment horizontal="center" vertical="center" wrapText="1"/>
    </xf>
    <xf numFmtId="0" fontId="5" fillId="18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3" fillId="0" borderId="26" xfId="0" applyFont="1" applyBorder="1" applyAlignment="1">
      <alignment horizontal="left" vertical="center"/>
    </xf>
    <xf numFmtId="0" fontId="4" fillId="0" borderId="27" xfId="0" applyFont="1" applyBorder="1"/>
    <xf numFmtId="0" fontId="4" fillId="0" borderId="28" xfId="0" applyFont="1" applyBorder="1"/>
    <xf numFmtId="0" fontId="6" fillId="6" borderId="29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4" fillId="12" borderId="30" xfId="0" applyFont="1" applyFill="1" applyBorder="1" applyAlignment="1">
      <alignment horizontal="center" vertical="center" wrapText="1"/>
    </xf>
    <xf numFmtId="44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6" fillId="0" borderId="31" xfId="0" applyFont="1" applyBorder="1" applyAlignment="1">
      <alignment horizontal="center"/>
    </xf>
    <xf numFmtId="0" fontId="8" fillId="0" borderId="26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285750</xdr:colOff>
      <xdr:row>58</xdr:row>
      <xdr:rowOff>66675</xdr:rowOff>
    </xdr:from>
    <xdr:ext cx="6362700" cy="78581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257175</xdr:colOff>
      <xdr:row>2</xdr:row>
      <xdr:rowOff>9525</xdr:rowOff>
    </xdr:from>
    <xdr:ext cx="6477000" cy="108013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997"/>
  <sheetViews>
    <sheetView tabSelected="1" topLeftCell="A2" zoomScaleNormal="100" workbookViewId="0">
      <selection activeCell="B43" sqref="B43:J43"/>
    </sheetView>
  </sheetViews>
  <sheetFormatPr baseColWidth="10" defaultColWidth="14.5" defaultRowHeight="15" customHeight="1"/>
  <cols>
    <col min="1" max="1" width="4.5" style="105" customWidth="1"/>
    <col min="2" max="2" width="12.33203125" customWidth="1"/>
    <col min="3" max="3" width="12.6640625" customWidth="1"/>
    <col min="4" max="4" width="8.83203125" customWidth="1"/>
    <col min="5" max="5" width="15.83203125" customWidth="1"/>
    <col min="6" max="6" width="8.83203125" customWidth="1"/>
    <col min="7" max="7" width="21" customWidth="1"/>
    <col min="8" max="8" width="22.1640625" customWidth="1"/>
    <col min="9" max="9" width="13.33203125" customWidth="1"/>
    <col min="10" max="10" width="21.83203125" customWidth="1"/>
    <col min="11" max="11" width="4" customWidth="1"/>
    <col min="12" max="12" width="8.6640625" customWidth="1"/>
    <col min="13" max="13" width="15.6640625" customWidth="1"/>
    <col min="14" max="14" width="16.5" customWidth="1"/>
    <col min="15" max="36" width="11.5" customWidth="1"/>
  </cols>
  <sheetData>
    <row r="1" spans="1:36" hidden="1"/>
    <row r="2" spans="1:36" ht="10.5" customHeight="1" thickBot="1">
      <c r="K2" s="1"/>
    </row>
    <row r="3" spans="1:36" ht="21" customHeight="1" thickBot="1">
      <c r="A3" s="106"/>
      <c r="B3" s="126" t="s">
        <v>0</v>
      </c>
      <c r="C3" s="127"/>
      <c r="D3" s="127"/>
      <c r="E3" s="127"/>
      <c r="F3" s="127"/>
      <c r="G3" s="127"/>
      <c r="H3" s="127"/>
      <c r="I3" s="127"/>
      <c r="J3" s="128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45">
      <c r="A4" s="107" t="s">
        <v>1</v>
      </c>
      <c r="B4" s="4" t="s">
        <v>2</v>
      </c>
      <c r="C4" s="5" t="s">
        <v>3</v>
      </c>
      <c r="D4" s="5" t="s">
        <v>4</v>
      </c>
      <c r="E4" s="5" t="s">
        <v>60</v>
      </c>
      <c r="F4" s="5" t="s">
        <v>5</v>
      </c>
      <c r="G4" s="5" t="s">
        <v>6</v>
      </c>
      <c r="H4" s="5" t="s">
        <v>7</v>
      </c>
      <c r="I4" s="6" t="s">
        <v>123</v>
      </c>
      <c r="J4" s="7" t="s">
        <v>8</v>
      </c>
      <c r="K4" s="8"/>
      <c r="L4" s="8"/>
      <c r="M4" s="8"/>
    </row>
    <row r="5" spans="1:36">
      <c r="A5" s="107">
        <v>1</v>
      </c>
      <c r="B5" s="9" t="s">
        <v>9</v>
      </c>
      <c r="C5" s="10" t="s">
        <v>10</v>
      </c>
      <c r="D5" s="10">
        <v>3</v>
      </c>
      <c r="E5" s="93">
        <v>49.28</v>
      </c>
      <c r="F5" s="10" t="s">
        <v>11</v>
      </c>
      <c r="G5" s="11">
        <v>11900</v>
      </c>
      <c r="H5" s="11">
        <f>G5*E5</f>
        <v>586432</v>
      </c>
      <c r="I5" s="95" t="s">
        <v>135</v>
      </c>
      <c r="J5" s="12" t="s">
        <v>12</v>
      </c>
      <c r="K5" s="13"/>
      <c r="L5" s="8"/>
      <c r="M5" s="13"/>
      <c r="W5" s="14"/>
    </row>
    <row r="6" spans="1:36">
      <c r="A6" s="107">
        <v>2</v>
      </c>
      <c r="B6" s="9" t="s">
        <v>13</v>
      </c>
      <c r="C6" s="10" t="s">
        <v>10</v>
      </c>
      <c r="D6" s="10">
        <v>3</v>
      </c>
      <c r="E6" s="93">
        <v>52.4</v>
      </c>
      <c r="F6" s="10" t="s">
        <v>11</v>
      </c>
      <c r="G6" s="11">
        <v>11900</v>
      </c>
      <c r="H6" s="11">
        <f t="shared" ref="H6:H16" si="0">G6*E6</f>
        <v>623560</v>
      </c>
      <c r="I6" s="95" t="s">
        <v>134</v>
      </c>
      <c r="J6" s="12" t="s">
        <v>12</v>
      </c>
      <c r="K6" s="13"/>
      <c r="L6" s="8"/>
      <c r="M6" s="13"/>
      <c r="P6" s="15"/>
      <c r="R6" s="15"/>
      <c r="S6" s="16"/>
      <c r="W6" s="14"/>
    </row>
    <row r="7" spans="1:36">
      <c r="A7" s="107">
        <v>3</v>
      </c>
      <c r="B7" s="17" t="s">
        <v>14</v>
      </c>
      <c r="C7" s="10" t="s">
        <v>10</v>
      </c>
      <c r="D7" s="10">
        <v>2</v>
      </c>
      <c r="E7" s="93">
        <v>37.4</v>
      </c>
      <c r="F7" s="10" t="s">
        <v>11</v>
      </c>
      <c r="G7" s="11">
        <v>12900</v>
      </c>
      <c r="H7" s="11">
        <f t="shared" si="0"/>
        <v>482460</v>
      </c>
      <c r="I7" s="95" t="s">
        <v>133</v>
      </c>
      <c r="J7" s="12" t="s">
        <v>12</v>
      </c>
      <c r="K7" s="13"/>
      <c r="L7" s="8"/>
      <c r="M7" s="13"/>
      <c r="W7" s="14"/>
    </row>
    <row r="8" spans="1:36">
      <c r="A8" s="107">
        <v>4</v>
      </c>
      <c r="B8" s="17" t="s">
        <v>15</v>
      </c>
      <c r="C8" s="10" t="s">
        <v>10</v>
      </c>
      <c r="D8" s="10">
        <v>2</v>
      </c>
      <c r="E8" s="93">
        <v>37.26</v>
      </c>
      <c r="F8" s="10" t="s">
        <v>11</v>
      </c>
      <c r="G8" s="11">
        <v>12900</v>
      </c>
      <c r="H8" s="11">
        <f t="shared" si="0"/>
        <v>480654</v>
      </c>
      <c r="I8" s="95" t="s">
        <v>132</v>
      </c>
      <c r="J8" s="12" t="s">
        <v>12</v>
      </c>
      <c r="K8" s="13"/>
      <c r="L8" s="8"/>
      <c r="M8" s="13"/>
      <c r="W8" s="14"/>
    </row>
    <row r="9" spans="1:36">
      <c r="A9" s="107">
        <v>5</v>
      </c>
      <c r="B9" s="17" t="s">
        <v>16</v>
      </c>
      <c r="C9" s="10" t="s">
        <v>10</v>
      </c>
      <c r="D9" s="10">
        <v>2</v>
      </c>
      <c r="E9" s="93">
        <v>37.26</v>
      </c>
      <c r="F9" s="10" t="s">
        <v>11</v>
      </c>
      <c r="G9" s="11">
        <v>12900</v>
      </c>
      <c r="H9" s="11">
        <f t="shared" si="0"/>
        <v>480654</v>
      </c>
      <c r="I9" s="95" t="s">
        <v>131</v>
      </c>
      <c r="J9" s="12" t="s">
        <v>12</v>
      </c>
      <c r="K9" s="13"/>
      <c r="L9" s="8"/>
      <c r="M9" s="18"/>
      <c r="W9" s="14"/>
    </row>
    <row r="10" spans="1:36">
      <c r="A10" s="107">
        <v>6</v>
      </c>
      <c r="B10" s="17" t="s">
        <v>17</v>
      </c>
      <c r="C10" s="10" t="s">
        <v>10</v>
      </c>
      <c r="D10" s="10">
        <v>2</v>
      </c>
      <c r="E10" s="111">
        <v>35.380000000000003</v>
      </c>
      <c r="F10" s="10" t="s">
        <v>18</v>
      </c>
      <c r="G10" s="11">
        <v>13400</v>
      </c>
      <c r="H10" s="11">
        <f t="shared" si="0"/>
        <v>474092.00000000006</v>
      </c>
      <c r="I10" s="95" t="s">
        <v>130</v>
      </c>
      <c r="J10" s="12" t="s">
        <v>12</v>
      </c>
      <c r="K10" s="13"/>
      <c r="L10" s="8"/>
      <c r="M10" s="13"/>
      <c r="N10" s="14"/>
      <c r="W10" s="14"/>
    </row>
    <row r="11" spans="1:36">
      <c r="A11" s="107">
        <v>7</v>
      </c>
      <c r="B11" s="17" t="s">
        <v>19</v>
      </c>
      <c r="C11" s="10" t="s">
        <v>10</v>
      </c>
      <c r="D11" s="10">
        <v>2</v>
      </c>
      <c r="E11" s="93">
        <v>37.26</v>
      </c>
      <c r="F11" s="10" t="s">
        <v>18</v>
      </c>
      <c r="G11" s="11">
        <v>13400</v>
      </c>
      <c r="H11" s="11">
        <f t="shared" si="0"/>
        <v>499284</v>
      </c>
      <c r="I11" s="95" t="s">
        <v>129</v>
      </c>
      <c r="J11" s="12" t="s">
        <v>12</v>
      </c>
      <c r="K11" s="13"/>
      <c r="L11" s="8"/>
      <c r="M11" s="13"/>
      <c r="W11" s="14"/>
    </row>
    <row r="12" spans="1:36">
      <c r="A12" s="107">
        <v>8</v>
      </c>
      <c r="B12" s="99" t="s">
        <v>20</v>
      </c>
      <c r="C12" s="100" t="s">
        <v>10</v>
      </c>
      <c r="D12" s="100">
        <v>2</v>
      </c>
      <c r="E12" s="101">
        <v>36.08</v>
      </c>
      <c r="F12" s="100" t="s">
        <v>18</v>
      </c>
      <c r="G12" s="102">
        <v>13900</v>
      </c>
      <c r="H12" s="102">
        <f t="shared" si="0"/>
        <v>501512</v>
      </c>
      <c r="I12" s="103" t="s">
        <v>128</v>
      </c>
      <c r="J12" s="104" t="s">
        <v>143</v>
      </c>
      <c r="K12" s="13"/>
      <c r="L12" s="8"/>
      <c r="M12" s="13"/>
      <c r="W12" s="14"/>
    </row>
    <row r="13" spans="1:36">
      <c r="A13" s="107">
        <v>9</v>
      </c>
      <c r="B13" s="19" t="s">
        <v>21</v>
      </c>
      <c r="C13" s="10" t="s">
        <v>10</v>
      </c>
      <c r="D13" s="10">
        <v>2</v>
      </c>
      <c r="E13" s="111">
        <v>42.18</v>
      </c>
      <c r="F13" s="10" t="s">
        <v>18</v>
      </c>
      <c r="G13" s="11">
        <v>14500</v>
      </c>
      <c r="H13" s="11">
        <f t="shared" si="0"/>
        <v>611610</v>
      </c>
      <c r="I13" s="95" t="s">
        <v>127</v>
      </c>
      <c r="J13" s="12" t="s">
        <v>12</v>
      </c>
      <c r="K13" s="13"/>
      <c r="L13" s="8"/>
      <c r="M13" s="13"/>
      <c r="W13" s="14"/>
    </row>
    <row r="14" spans="1:36">
      <c r="A14" s="107">
        <v>10</v>
      </c>
      <c r="B14" s="19" t="s">
        <v>22</v>
      </c>
      <c r="C14" s="10" t="s">
        <v>10</v>
      </c>
      <c r="D14" s="10">
        <v>2</v>
      </c>
      <c r="E14" s="93">
        <v>37.22</v>
      </c>
      <c r="F14" s="10" t="s">
        <v>18</v>
      </c>
      <c r="G14" s="11">
        <v>14500</v>
      </c>
      <c r="H14" s="11">
        <f t="shared" si="0"/>
        <v>539690</v>
      </c>
      <c r="I14" s="95" t="s">
        <v>126</v>
      </c>
      <c r="J14" s="12" t="s">
        <v>12</v>
      </c>
      <c r="K14" s="13"/>
      <c r="L14" s="8"/>
      <c r="M14" s="13"/>
      <c r="W14" s="14"/>
    </row>
    <row r="15" spans="1:36">
      <c r="A15" s="107">
        <v>11</v>
      </c>
      <c r="B15" s="19" t="s">
        <v>23</v>
      </c>
      <c r="C15" s="10" t="s">
        <v>10</v>
      </c>
      <c r="D15" s="10">
        <v>3</v>
      </c>
      <c r="E15" s="93">
        <v>50.67</v>
      </c>
      <c r="F15" s="10" t="s">
        <v>18</v>
      </c>
      <c r="G15" s="11">
        <v>14500</v>
      </c>
      <c r="H15" s="11">
        <f t="shared" si="0"/>
        <v>734715</v>
      </c>
      <c r="I15" s="95" t="s">
        <v>125</v>
      </c>
      <c r="J15" s="12" t="s">
        <v>12</v>
      </c>
      <c r="K15" s="13"/>
      <c r="L15" s="8"/>
      <c r="M15" s="13"/>
      <c r="W15" s="14"/>
    </row>
    <row r="16" spans="1:36">
      <c r="A16" s="107">
        <v>12</v>
      </c>
      <c r="B16" s="19" t="s">
        <v>24</v>
      </c>
      <c r="C16" s="10" t="s">
        <v>10</v>
      </c>
      <c r="D16" s="10">
        <v>3</v>
      </c>
      <c r="E16" s="93">
        <v>54.57</v>
      </c>
      <c r="F16" s="10" t="s">
        <v>25</v>
      </c>
      <c r="G16" s="11">
        <v>13900</v>
      </c>
      <c r="H16" s="11">
        <f t="shared" si="0"/>
        <v>758523</v>
      </c>
      <c r="I16" s="95" t="s">
        <v>124</v>
      </c>
      <c r="J16" s="12" t="s">
        <v>12</v>
      </c>
      <c r="K16" s="13"/>
      <c r="L16" s="8"/>
      <c r="M16" s="13"/>
      <c r="W16" s="14"/>
    </row>
    <row r="17" spans="1:23">
      <c r="A17" s="107">
        <v>13</v>
      </c>
      <c r="B17" s="9" t="s">
        <v>26</v>
      </c>
      <c r="C17" s="10" t="s">
        <v>27</v>
      </c>
      <c r="D17" s="10">
        <v>3</v>
      </c>
      <c r="E17" s="111">
        <v>49.28</v>
      </c>
      <c r="F17" s="10" t="s">
        <v>11</v>
      </c>
      <c r="G17" s="11">
        <v>9900</v>
      </c>
      <c r="H17" s="11">
        <f>G17*E17</f>
        <v>487872</v>
      </c>
      <c r="I17" s="95" t="s">
        <v>136</v>
      </c>
      <c r="J17" s="12" t="s">
        <v>12</v>
      </c>
      <c r="K17" s="13"/>
      <c r="L17" s="8"/>
      <c r="M17" s="13"/>
      <c r="W17" s="14"/>
    </row>
    <row r="18" spans="1:23">
      <c r="A18" s="107">
        <v>14</v>
      </c>
      <c r="B18" s="9" t="s">
        <v>28</v>
      </c>
      <c r="C18" s="10" t="s">
        <v>27</v>
      </c>
      <c r="D18" s="10">
        <v>3</v>
      </c>
      <c r="E18" s="111">
        <v>52.4</v>
      </c>
      <c r="F18" s="10" t="s">
        <v>11</v>
      </c>
      <c r="G18" s="11">
        <v>9900</v>
      </c>
      <c r="H18" s="11">
        <f t="shared" ref="H18:H29" si="1">G18*E18</f>
        <v>518760</v>
      </c>
      <c r="I18" s="95" t="s">
        <v>137</v>
      </c>
      <c r="J18" s="12" t="s">
        <v>12</v>
      </c>
      <c r="K18" s="13"/>
      <c r="L18" s="8"/>
      <c r="M18" s="13"/>
      <c r="W18" s="14"/>
    </row>
    <row r="19" spans="1:23">
      <c r="A19" s="107">
        <v>15</v>
      </c>
      <c r="B19" s="17" t="s">
        <v>29</v>
      </c>
      <c r="C19" s="10" t="s">
        <v>27</v>
      </c>
      <c r="D19" s="10">
        <v>3</v>
      </c>
      <c r="E19" s="111">
        <v>55.07</v>
      </c>
      <c r="F19" s="10" t="s">
        <v>11</v>
      </c>
      <c r="G19" s="11">
        <v>9900</v>
      </c>
      <c r="H19" s="11">
        <f t="shared" si="1"/>
        <v>545193</v>
      </c>
      <c r="I19" s="95" t="s">
        <v>138</v>
      </c>
      <c r="J19" s="12" t="s">
        <v>12</v>
      </c>
      <c r="K19" s="13"/>
      <c r="L19" s="8"/>
      <c r="M19" s="13"/>
      <c r="W19" s="14"/>
    </row>
    <row r="20" spans="1:23" ht="15.75" customHeight="1">
      <c r="A20" s="107">
        <v>16</v>
      </c>
      <c r="B20" s="17" t="s">
        <v>30</v>
      </c>
      <c r="C20" s="10" t="s">
        <v>27</v>
      </c>
      <c r="D20" s="10">
        <v>2</v>
      </c>
      <c r="E20" s="111">
        <v>37.26</v>
      </c>
      <c r="F20" s="10" t="s">
        <v>11</v>
      </c>
      <c r="G20" s="11">
        <v>9900</v>
      </c>
      <c r="H20" s="11">
        <f t="shared" si="1"/>
        <v>368874</v>
      </c>
      <c r="I20" s="95" t="s">
        <v>136</v>
      </c>
      <c r="J20" s="12" t="s">
        <v>12</v>
      </c>
      <c r="K20" s="13"/>
      <c r="L20" s="8"/>
      <c r="M20" s="13"/>
      <c r="W20" s="14"/>
    </row>
    <row r="21" spans="1:23" ht="15.75" customHeight="1">
      <c r="A21" s="107">
        <v>17</v>
      </c>
      <c r="B21" s="17" t="s">
        <v>31</v>
      </c>
      <c r="C21" s="10" t="s">
        <v>27</v>
      </c>
      <c r="D21" s="10">
        <v>2</v>
      </c>
      <c r="E21" s="111">
        <v>37.26</v>
      </c>
      <c r="F21" s="10" t="s">
        <v>11</v>
      </c>
      <c r="G21" s="11">
        <v>9900</v>
      </c>
      <c r="H21" s="11">
        <f t="shared" si="1"/>
        <v>368874</v>
      </c>
      <c r="I21" s="95" t="s">
        <v>136</v>
      </c>
      <c r="J21" s="12" t="s">
        <v>12</v>
      </c>
      <c r="K21" s="13"/>
      <c r="L21" s="8"/>
      <c r="M21" s="13"/>
      <c r="W21" s="14"/>
    </row>
    <row r="22" spans="1:23" ht="15.75" customHeight="1">
      <c r="A22" s="107">
        <v>18</v>
      </c>
      <c r="B22" s="17" t="s">
        <v>32</v>
      </c>
      <c r="C22" s="10" t="s">
        <v>27</v>
      </c>
      <c r="D22" s="10">
        <v>2</v>
      </c>
      <c r="E22" s="111">
        <v>37.26</v>
      </c>
      <c r="F22" s="10" t="s">
        <v>11</v>
      </c>
      <c r="G22" s="11">
        <v>9900</v>
      </c>
      <c r="H22" s="11">
        <f t="shared" si="1"/>
        <v>368874</v>
      </c>
      <c r="I22" s="95" t="s">
        <v>136</v>
      </c>
      <c r="J22" s="12" t="s">
        <v>12</v>
      </c>
      <c r="K22" s="13"/>
      <c r="L22" s="8"/>
      <c r="M22" s="13"/>
      <c r="W22" s="14"/>
    </row>
    <row r="23" spans="1:23" ht="15.75" customHeight="1">
      <c r="A23" s="107">
        <v>19</v>
      </c>
      <c r="B23" s="17" t="s">
        <v>33</v>
      </c>
      <c r="C23" s="10" t="s">
        <v>27</v>
      </c>
      <c r="D23" s="10">
        <v>2</v>
      </c>
      <c r="E23" s="111">
        <v>35.380000000000003</v>
      </c>
      <c r="F23" s="10" t="s">
        <v>18</v>
      </c>
      <c r="G23" s="11">
        <v>10350</v>
      </c>
      <c r="H23" s="11">
        <f t="shared" si="1"/>
        <v>366183</v>
      </c>
      <c r="I23" s="95" t="s">
        <v>136</v>
      </c>
      <c r="J23" s="12" t="s">
        <v>12</v>
      </c>
      <c r="K23" s="13"/>
      <c r="L23" s="8"/>
      <c r="M23" s="13"/>
      <c r="W23" s="14"/>
    </row>
    <row r="24" spans="1:23" ht="15.75" customHeight="1">
      <c r="A24" s="107">
        <v>20</v>
      </c>
      <c r="B24" s="17" t="s">
        <v>34</v>
      </c>
      <c r="C24" s="10" t="s">
        <v>27</v>
      </c>
      <c r="D24" s="10">
        <v>2</v>
      </c>
      <c r="E24" s="111">
        <v>37.26</v>
      </c>
      <c r="F24" s="10" t="s">
        <v>18</v>
      </c>
      <c r="G24" s="11">
        <v>10350</v>
      </c>
      <c r="H24" s="11">
        <f t="shared" si="1"/>
        <v>385641</v>
      </c>
      <c r="I24" s="95" t="s">
        <v>136</v>
      </c>
      <c r="J24" s="12" t="s">
        <v>12</v>
      </c>
      <c r="K24" s="13"/>
      <c r="L24" s="8"/>
      <c r="M24" s="13"/>
      <c r="W24" s="14"/>
    </row>
    <row r="25" spans="1:23" ht="15.75" customHeight="1">
      <c r="A25" s="107">
        <v>21</v>
      </c>
      <c r="B25" s="17" t="s">
        <v>35</v>
      </c>
      <c r="C25" s="10" t="s">
        <v>27</v>
      </c>
      <c r="D25" s="10">
        <v>2</v>
      </c>
      <c r="E25" s="111">
        <v>36.08</v>
      </c>
      <c r="F25" s="10" t="s">
        <v>18</v>
      </c>
      <c r="G25" s="11">
        <v>10350</v>
      </c>
      <c r="H25" s="11">
        <f t="shared" si="1"/>
        <v>373428</v>
      </c>
      <c r="I25" s="95" t="s">
        <v>136</v>
      </c>
      <c r="J25" s="12" t="s">
        <v>12</v>
      </c>
      <c r="K25" s="13"/>
      <c r="L25" s="8"/>
      <c r="M25" s="13"/>
      <c r="W25" s="14"/>
    </row>
    <row r="26" spans="1:23" ht="15.75" customHeight="1">
      <c r="A26" s="107">
        <v>22</v>
      </c>
      <c r="B26" s="19" t="s">
        <v>36</v>
      </c>
      <c r="C26" s="10" t="s">
        <v>27</v>
      </c>
      <c r="D26" s="10">
        <v>2</v>
      </c>
      <c r="E26" s="111">
        <v>42.18</v>
      </c>
      <c r="F26" s="10" t="s">
        <v>18</v>
      </c>
      <c r="G26" s="11">
        <v>11400</v>
      </c>
      <c r="H26" s="11">
        <f t="shared" si="1"/>
        <v>480852</v>
      </c>
      <c r="I26" s="95" t="s">
        <v>139</v>
      </c>
      <c r="J26" s="12" t="s">
        <v>12</v>
      </c>
      <c r="K26" s="13"/>
      <c r="L26" s="8"/>
      <c r="M26" s="13"/>
      <c r="W26" s="14"/>
    </row>
    <row r="27" spans="1:23" ht="15.75" customHeight="1">
      <c r="A27" s="107">
        <v>23</v>
      </c>
      <c r="B27" s="19" t="s">
        <v>37</v>
      </c>
      <c r="C27" s="10" t="s">
        <v>27</v>
      </c>
      <c r="D27" s="10">
        <v>2</v>
      </c>
      <c r="E27" s="111">
        <v>37.22</v>
      </c>
      <c r="F27" s="10" t="s">
        <v>18</v>
      </c>
      <c r="G27" s="11">
        <v>12400</v>
      </c>
      <c r="H27" s="11">
        <f t="shared" si="1"/>
        <v>461528</v>
      </c>
      <c r="I27" s="95" t="s">
        <v>140</v>
      </c>
      <c r="J27" s="12" t="s">
        <v>12</v>
      </c>
      <c r="K27" s="13"/>
      <c r="L27" s="8"/>
      <c r="M27" s="13"/>
      <c r="W27" s="14"/>
    </row>
    <row r="28" spans="1:23" ht="15.75" customHeight="1">
      <c r="A28" s="107">
        <v>24</v>
      </c>
      <c r="B28" s="19" t="s">
        <v>38</v>
      </c>
      <c r="C28" s="10" t="s">
        <v>27</v>
      </c>
      <c r="D28" s="10">
        <v>3</v>
      </c>
      <c r="E28" s="111">
        <v>50.67</v>
      </c>
      <c r="F28" s="10" t="s">
        <v>18</v>
      </c>
      <c r="G28" s="11">
        <v>11400</v>
      </c>
      <c r="H28" s="11">
        <f t="shared" si="1"/>
        <v>577638</v>
      </c>
      <c r="I28" s="95" t="s">
        <v>141</v>
      </c>
      <c r="J28" s="12" t="s">
        <v>12</v>
      </c>
      <c r="K28" s="13"/>
      <c r="L28" s="8"/>
      <c r="M28" s="13"/>
      <c r="W28" s="14"/>
    </row>
    <row r="29" spans="1:23" ht="15.75" customHeight="1">
      <c r="A29" s="107">
        <v>25</v>
      </c>
      <c r="B29" s="19" t="s">
        <v>39</v>
      </c>
      <c r="C29" s="10" t="s">
        <v>27</v>
      </c>
      <c r="D29" s="10">
        <v>3</v>
      </c>
      <c r="E29" s="111">
        <v>54.57</v>
      </c>
      <c r="F29" s="10" t="s">
        <v>18</v>
      </c>
      <c r="G29" s="11">
        <v>9900</v>
      </c>
      <c r="H29" s="11">
        <f t="shared" si="1"/>
        <v>540243</v>
      </c>
      <c r="I29" s="95" t="s">
        <v>142</v>
      </c>
      <c r="J29" s="12" t="s">
        <v>12</v>
      </c>
      <c r="K29" s="13"/>
      <c r="L29" s="8"/>
      <c r="M29" s="13"/>
      <c r="W29" s="14"/>
    </row>
    <row r="30" spans="1:23" ht="15.75" customHeight="1">
      <c r="A30" s="107">
        <v>26</v>
      </c>
      <c r="B30" s="9" t="s">
        <v>40</v>
      </c>
      <c r="C30" s="10" t="s">
        <v>41</v>
      </c>
      <c r="D30" s="10">
        <v>3</v>
      </c>
      <c r="E30" s="111">
        <v>49.28</v>
      </c>
      <c r="F30" s="10" t="s">
        <v>11</v>
      </c>
      <c r="G30" s="11">
        <v>9700</v>
      </c>
      <c r="H30" s="11">
        <f>G30*E30</f>
        <v>478016</v>
      </c>
      <c r="I30" s="95" t="s">
        <v>136</v>
      </c>
      <c r="J30" s="12" t="s">
        <v>12</v>
      </c>
      <c r="K30" s="13"/>
      <c r="L30" s="8"/>
      <c r="M30" s="13"/>
      <c r="W30" s="14"/>
    </row>
    <row r="31" spans="1:23" ht="15.75" customHeight="1">
      <c r="A31" s="107">
        <v>27</v>
      </c>
      <c r="B31" s="9" t="s">
        <v>42</v>
      </c>
      <c r="C31" s="10" t="s">
        <v>41</v>
      </c>
      <c r="D31" s="10">
        <v>3</v>
      </c>
      <c r="E31" s="111">
        <v>52.4</v>
      </c>
      <c r="F31" s="10" t="s">
        <v>11</v>
      </c>
      <c r="G31" s="11">
        <v>9700</v>
      </c>
      <c r="H31" s="11">
        <f t="shared" ref="H31:H42" si="2">G31*E31</f>
        <v>508280</v>
      </c>
      <c r="I31" s="95" t="s">
        <v>137</v>
      </c>
      <c r="J31" s="12" t="s">
        <v>12</v>
      </c>
      <c r="K31" s="13"/>
      <c r="L31" s="8"/>
      <c r="M31" s="13"/>
      <c r="W31" s="14"/>
    </row>
    <row r="32" spans="1:23" ht="15.75" customHeight="1">
      <c r="A32" s="107">
        <v>28</v>
      </c>
      <c r="B32" s="17" t="s">
        <v>43</v>
      </c>
      <c r="C32" s="10" t="s">
        <v>41</v>
      </c>
      <c r="D32" s="10">
        <v>3</v>
      </c>
      <c r="E32" s="111">
        <v>55.07</v>
      </c>
      <c r="F32" s="10" t="s">
        <v>11</v>
      </c>
      <c r="G32" s="11">
        <v>9700</v>
      </c>
      <c r="H32" s="11">
        <f t="shared" si="2"/>
        <v>534179</v>
      </c>
      <c r="I32" s="95" t="s">
        <v>138</v>
      </c>
      <c r="J32" s="12" t="s">
        <v>12</v>
      </c>
      <c r="K32" s="13"/>
      <c r="L32" s="8"/>
      <c r="M32" s="13"/>
      <c r="W32" s="14"/>
    </row>
    <row r="33" spans="1:23" ht="15.75" customHeight="1">
      <c r="A33" s="107">
        <v>29</v>
      </c>
      <c r="B33" s="17" t="s">
        <v>44</v>
      </c>
      <c r="C33" s="10" t="s">
        <v>41</v>
      </c>
      <c r="D33" s="10">
        <v>2</v>
      </c>
      <c r="E33" s="111">
        <v>37.26</v>
      </c>
      <c r="F33" s="10" t="s">
        <v>11</v>
      </c>
      <c r="G33" s="11">
        <v>9700</v>
      </c>
      <c r="H33" s="11">
        <f t="shared" si="2"/>
        <v>361422</v>
      </c>
      <c r="I33" s="95" t="s">
        <v>136</v>
      </c>
      <c r="J33" s="12" t="s">
        <v>12</v>
      </c>
      <c r="K33" s="13"/>
      <c r="L33" s="8"/>
      <c r="M33" s="13"/>
      <c r="W33" s="14"/>
    </row>
    <row r="34" spans="1:23" ht="15.75" customHeight="1">
      <c r="A34" s="107">
        <v>30</v>
      </c>
      <c r="B34" s="17" t="s">
        <v>45</v>
      </c>
      <c r="C34" s="10" t="s">
        <v>41</v>
      </c>
      <c r="D34" s="10">
        <v>2</v>
      </c>
      <c r="E34" s="111">
        <v>37.26</v>
      </c>
      <c r="F34" s="10" t="s">
        <v>11</v>
      </c>
      <c r="G34" s="11">
        <v>9700</v>
      </c>
      <c r="H34" s="11">
        <f t="shared" si="2"/>
        <v>361422</v>
      </c>
      <c r="I34" s="95" t="s">
        <v>136</v>
      </c>
      <c r="J34" s="12" t="s">
        <v>12</v>
      </c>
      <c r="K34" s="13"/>
      <c r="L34" s="8"/>
      <c r="M34" s="13"/>
      <c r="W34" s="14"/>
    </row>
    <row r="35" spans="1:23" ht="15.75" customHeight="1">
      <c r="A35" s="107">
        <v>31</v>
      </c>
      <c r="B35" s="17" t="s">
        <v>46</v>
      </c>
      <c r="C35" s="10" t="s">
        <v>41</v>
      </c>
      <c r="D35" s="10">
        <v>2</v>
      </c>
      <c r="E35" s="111">
        <v>37.26</v>
      </c>
      <c r="F35" s="10" t="s">
        <v>11</v>
      </c>
      <c r="G35" s="11">
        <v>9700</v>
      </c>
      <c r="H35" s="11">
        <f t="shared" si="2"/>
        <v>361422</v>
      </c>
      <c r="I35" s="95" t="s">
        <v>136</v>
      </c>
      <c r="J35" s="12" t="s">
        <v>12</v>
      </c>
      <c r="K35" s="13"/>
      <c r="L35" s="8"/>
      <c r="M35" s="13"/>
      <c r="W35" s="14"/>
    </row>
    <row r="36" spans="1:23" ht="15.75" customHeight="1">
      <c r="A36" s="107">
        <v>32</v>
      </c>
      <c r="B36" s="17" t="s">
        <v>47</v>
      </c>
      <c r="C36" s="10" t="s">
        <v>41</v>
      </c>
      <c r="D36" s="10">
        <v>2</v>
      </c>
      <c r="E36" s="111">
        <v>35.380000000000003</v>
      </c>
      <c r="F36" s="10" t="s">
        <v>18</v>
      </c>
      <c r="G36" s="11">
        <v>10150</v>
      </c>
      <c r="H36" s="11">
        <f t="shared" si="2"/>
        <v>359107</v>
      </c>
      <c r="I36" s="95" t="s">
        <v>136</v>
      </c>
      <c r="J36" s="12" t="s">
        <v>12</v>
      </c>
      <c r="K36" s="13"/>
      <c r="L36" s="8"/>
      <c r="M36" s="13"/>
      <c r="W36" s="14"/>
    </row>
    <row r="37" spans="1:23" ht="15.75" customHeight="1">
      <c r="A37" s="107">
        <v>33</v>
      </c>
      <c r="B37" s="17" t="s">
        <v>48</v>
      </c>
      <c r="C37" s="10" t="s">
        <v>41</v>
      </c>
      <c r="D37" s="10">
        <v>2</v>
      </c>
      <c r="E37" s="111">
        <v>37.26</v>
      </c>
      <c r="F37" s="10" t="s">
        <v>18</v>
      </c>
      <c r="G37" s="11">
        <v>10150</v>
      </c>
      <c r="H37" s="11">
        <f t="shared" si="2"/>
        <v>378189</v>
      </c>
      <c r="I37" s="95" t="s">
        <v>136</v>
      </c>
      <c r="J37" s="12" t="s">
        <v>12</v>
      </c>
      <c r="K37" s="13"/>
      <c r="L37" s="8"/>
      <c r="M37" s="13"/>
      <c r="W37" s="14"/>
    </row>
    <row r="38" spans="1:23" ht="15.75" customHeight="1">
      <c r="A38" s="107">
        <v>34</v>
      </c>
      <c r="B38" s="17" t="s">
        <v>49</v>
      </c>
      <c r="C38" s="10" t="s">
        <v>41</v>
      </c>
      <c r="D38" s="10">
        <v>2</v>
      </c>
      <c r="E38" s="111">
        <v>36.08</v>
      </c>
      <c r="F38" s="10" t="s">
        <v>18</v>
      </c>
      <c r="G38" s="11">
        <v>10150</v>
      </c>
      <c r="H38" s="11">
        <f t="shared" si="2"/>
        <v>366212</v>
      </c>
      <c r="I38" s="95" t="s">
        <v>136</v>
      </c>
      <c r="J38" s="12" t="s">
        <v>12</v>
      </c>
      <c r="K38" s="13"/>
      <c r="L38" s="8"/>
      <c r="M38" s="13"/>
      <c r="W38" s="14"/>
    </row>
    <row r="39" spans="1:23" ht="15.75" customHeight="1">
      <c r="A39" s="107">
        <v>35</v>
      </c>
      <c r="B39" s="19" t="s">
        <v>50</v>
      </c>
      <c r="C39" s="10" t="s">
        <v>41</v>
      </c>
      <c r="D39" s="10">
        <v>2</v>
      </c>
      <c r="E39" s="111">
        <v>42.18</v>
      </c>
      <c r="F39" s="10" t="s">
        <v>18</v>
      </c>
      <c r="G39" s="11">
        <v>11200</v>
      </c>
      <c r="H39" s="11">
        <f t="shared" si="2"/>
        <v>472416</v>
      </c>
      <c r="I39" s="95" t="s">
        <v>139</v>
      </c>
      <c r="J39" s="12" t="s">
        <v>12</v>
      </c>
      <c r="K39" s="13"/>
      <c r="L39" s="8"/>
      <c r="M39" s="13"/>
      <c r="W39" s="14"/>
    </row>
    <row r="40" spans="1:23" ht="15.75" customHeight="1">
      <c r="A40" s="107">
        <v>36</v>
      </c>
      <c r="B40" s="19" t="s">
        <v>51</v>
      </c>
      <c r="C40" s="10" t="s">
        <v>41</v>
      </c>
      <c r="D40" s="10">
        <v>2</v>
      </c>
      <c r="E40" s="111">
        <v>37.22</v>
      </c>
      <c r="F40" s="10" t="s">
        <v>18</v>
      </c>
      <c r="G40" s="11">
        <v>12200</v>
      </c>
      <c r="H40" s="11">
        <f t="shared" si="2"/>
        <v>454084</v>
      </c>
      <c r="I40" s="95" t="s">
        <v>140</v>
      </c>
      <c r="J40" s="12" t="s">
        <v>12</v>
      </c>
      <c r="K40" s="13"/>
      <c r="L40" s="8"/>
      <c r="M40" s="13"/>
      <c r="W40" s="14"/>
    </row>
    <row r="41" spans="1:23" ht="15.75" customHeight="1">
      <c r="A41" s="107">
        <v>37</v>
      </c>
      <c r="B41" s="19" t="s">
        <v>52</v>
      </c>
      <c r="C41" s="10" t="s">
        <v>41</v>
      </c>
      <c r="D41" s="10">
        <v>3</v>
      </c>
      <c r="E41" s="111">
        <v>50.67</v>
      </c>
      <c r="F41" s="10" t="s">
        <v>18</v>
      </c>
      <c r="G41" s="11">
        <v>11200</v>
      </c>
      <c r="H41" s="11">
        <f t="shared" si="2"/>
        <v>567504</v>
      </c>
      <c r="I41" s="95" t="s">
        <v>141</v>
      </c>
      <c r="J41" s="12" t="s">
        <v>12</v>
      </c>
      <c r="K41" s="13"/>
      <c r="L41" s="8"/>
      <c r="M41" s="13"/>
      <c r="W41" s="14"/>
    </row>
    <row r="42" spans="1:23" ht="15.75" customHeight="1" thickBot="1">
      <c r="A42" s="107">
        <v>38</v>
      </c>
      <c r="B42" s="132" t="s">
        <v>53</v>
      </c>
      <c r="C42" s="133" t="s">
        <v>41</v>
      </c>
      <c r="D42" s="133">
        <v>3</v>
      </c>
      <c r="E42" s="134">
        <v>54.57</v>
      </c>
      <c r="F42" s="133" t="s">
        <v>18</v>
      </c>
      <c r="G42" s="135">
        <v>9700</v>
      </c>
      <c r="H42" s="135">
        <f t="shared" si="2"/>
        <v>529329</v>
      </c>
      <c r="I42" s="136" t="s">
        <v>142</v>
      </c>
      <c r="J42" s="137" t="s">
        <v>12</v>
      </c>
      <c r="K42" s="13"/>
      <c r="L42" s="8"/>
      <c r="M42" s="13"/>
      <c r="W42" s="14"/>
    </row>
    <row r="43" spans="1:23" ht="15.75" customHeight="1" thickBot="1">
      <c r="B43" s="138" t="s">
        <v>205</v>
      </c>
      <c r="C43" s="130"/>
      <c r="D43" s="130"/>
      <c r="E43" s="130"/>
      <c r="F43" s="130"/>
      <c r="G43" s="130"/>
      <c r="H43" s="130"/>
      <c r="I43" s="130"/>
      <c r="J43" s="131"/>
      <c r="K43" s="20"/>
      <c r="L43" s="20"/>
      <c r="M43" s="20"/>
    </row>
    <row r="44" spans="1:23" ht="15.75" customHeight="1">
      <c r="B44" s="21"/>
      <c r="C44" s="14"/>
      <c r="D44" s="1"/>
      <c r="E44" s="1"/>
      <c r="G44" s="1"/>
      <c r="H44" s="14"/>
      <c r="I44" s="14"/>
    </row>
    <row r="45" spans="1:23" ht="15.75" customHeight="1">
      <c r="B45" s="21"/>
      <c r="C45" s="14"/>
      <c r="G45" s="1"/>
      <c r="H45" s="14"/>
      <c r="J45" s="14"/>
    </row>
    <row r="46" spans="1:23" ht="15.75" customHeight="1">
      <c r="H46" s="14"/>
    </row>
    <row r="47" spans="1:23" ht="15.75" customHeight="1"/>
    <row r="48" spans="1:23" ht="15.75" customHeight="1">
      <c r="A48" s="108"/>
      <c r="B48" s="109"/>
      <c r="C48" s="109"/>
      <c r="Q48" s="2"/>
    </row>
    <row r="49" spans="1:5" ht="15.75" customHeight="1">
      <c r="A49" s="108"/>
      <c r="B49" s="109"/>
      <c r="C49" s="109"/>
      <c r="E49" s="94"/>
    </row>
    <row r="50" spans="1:5" ht="15.75" customHeight="1">
      <c r="A50" s="108"/>
      <c r="B50" s="110"/>
      <c r="C50" s="109"/>
      <c r="E50" s="94"/>
    </row>
    <row r="51" spans="1:5" ht="15.75" customHeight="1">
      <c r="A51" s="108"/>
      <c r="B51" s="110"/>
      <c r="C51" s="109"/>
      <c r="E51" s="96"/>
    </row>
    <row r="52" spans="1:5" ht="15.75" customHeight="1">
      <c r="A52" s="108"/>
      <c r="B52" s="110"/>
      <c r="C52" s="109"/>
      <c r="E52" s="96"/>
    </row>
    <row r="53" spans="1:5" ht="15.75" customHeight="1">
      <c r="A53" s="108"/>
      <c r="B53" s="110"/>
      <c r="C53" s="109"/>
      <c r="E53" s="96"/>
    </row>
    <row r="54" spans="1:5" ht="15.75" customHeight="1">
      <c r="A54" s="108"/>
      <c r="B54" s="110"/>
      <c r="C54" s="109"/>
      <c r="E54" s="96"/>
    </row>
    <row r="55" spans="1:5" ht="15.75" customHeight="1">
      <c r="A55" s="108"/>
      <c r="B55" s="110"/>
      <c r="C55" s="109"/>
      <c r="E55" s="96"/>
    </row>
    <row r="56" spans="1:5" ht="15.75" customHeight="1">
      <c r="A56" s="108"/>
      <c r="B56" s="110"/>
      <c r="C56" s="109"/>
      <c r="E56" s="96"/>
    </row>
    <row r="57" spans="1:5" ht="15.75" customHeight="1">
      <c r="A57" s="108"/>
      <c r="B57" s="110"/>
      <c r="C57" s="109"/>
      <c r="E57" s="96"/>
    </row>
    <row r="58" spans="1:5" ht="15.75" customHeight="1">
      <c r="A58" s="108"/>
      <c r="B58" s="110"/>
      <c r="C58" s="109"/>
      <c r="E58" s="96"/>
    </row>
    <row r="59" spans="1:5" ht="15.75" customHeight="1">
      <c r="A59" s="108"/>
      <c r="B59" s="110"/>
      <c r="C59" s="109"/>
      <c r="E59" s="96"/>
    </row>
    <row r="60" spans="1:5" ht="15.75" customHeight="1">
      <c r="A60" s="108"/>
      <c r="B60" s="109"/>
      <c r="C60" s="109"/>
      <c r="E60" s="96"/>
    </row>
    <row r="61" spans="1:5" ht="15.75" customHeight="1">
      <c r="A61" s="108"/>
      <c r="B61" s="109"/>
      <c r="C61" s="109"/>
      <c r="E61" s="97"/>
    </row>
    <row r="62" spans="1:5" ht="15.75" customHeight="1">
      <c r="A62" s="108"/>
      <c r="B62" s="109"/>
      <c r="C62" s="109"/>
      <c r="E62" s="96"/>
    </row>
    <row r="63" spans="1:5" ht="15.75" customHeight="1">
      <c r="E63" s="96"/>
    </row>
    <row r="64" spans="1:5" ht="15.75" customHeight="1">
      <c r="E64" s="96"/>
    </row>
    <row r="65" spans="5:5" ht="15.75" customHeight="1">
      <c r="E65" s="96"/>
    </row>
    <row r="66" spans="5:5" ht="15.75" customHeight="1">
      <c r="E66" s="96"/>
    </row>
    <row r="67" spans="5:5" ht="15.75" customHeight="1">
      <c r="E67" s="96"/>
    </row>
    <row r="68" spans="5:5" ht="15.75" customHeight="1">
      <c r="E68" s="96"/>
    </row>
    <row r="69" spans="5:5" ht="15.75" customHeight="1">
      <c r="E69" s="96"/>
    </row>
    <row r="70" spans="5:5" ht="15.75" customHeight="1">
      <c r="E70" s="96"/>
    </row>
    <row r="71" spans="5:5" ht="15.75" customHeight="1">
      <c r="E71" s="96"/>
    </row>
    <row r="72" spans="5:5" ht="15.75" customHeight="1">
      <c r="E72" s="96"/>
    </row>
    <row r="73" spans="5:5" ht="15.75" customHeight="1">
      <c r="E73" s="96"/>
    </row>
    <row r="74" spans="5:5" ht="15.75" customHeight="1">
      <c r="E74" s="96"/>
    </row>
    <row r="75" spans="5:5" ht="15.75" customHeight="1">
      <c r="E75" s="97"/>
    </row>
    <row r="76" spans="5:5" ht="15.75" customHeight="1">
      <c r="E76" s="96"/>
    </row>
    <row r="77" spans="5:5" ht="15.75" customHeight="1">
      <c r="E77" s="96"/>
    </row>
    <row r="78" spans="5:5" ht="15.75" customHeight="1">
      <c r="E78" s="96"/>
    </row>
    <row r="79" spans="5:5" ht="15.75" customHeight="1">
      <c r="E79" s="96"/>
    </row>
    <row r="80" spans="5:5" ht="15.75" customHeight="1">
      <c r="E80" s="96"/>
    </row>
    <row r="81" spans="5:5" ht="15.75" customHeight="1">
      <c r="E81" s="96"/>
    </row>
    <row r="82" spans="5:5" ht="15.75" customHeight="1">
      <c r="E82" s="96"/>
    </row>
    <row r="83" spans="5:5" ht="15.75" customHeight="1">
      <c r="E83" s="96"/>
    </row>
    <row r="84" spans="5:5" ht="15.75" customHeight="1">
      <c r="E84" s="96"/>
    </row>
    <row r="85" spans="5:5" ht="15.75" customHeight="1">
      <c r="E85" s="96"/>
    </row>
    <row r="86" spans="5:5" ht="15.75" customHeight="1">
      <c r="E86" s="96"/>
    </row>
    <row r="87" spans="5:5" ht="15.75" customHeight="1">
      <c r="E87" s="96"/>
    </row>
    <row r="88" spans="5:5" ht="15.75" customHeight="1">
      <c r="E88" s="96"/>
    </row>
    <row r="89" spans="5:5" ht="15.75" customHeight="1">
      <c r="E89" s="98"/>
    </row>
    <row r="90" spans="5:5" ht="15.75" customHeight="1">
      <c r="E90" s="98"/>
    </row>
    <row r="91" spans="5:5" ht="15.75" customHeight="1">
      <c r="E91" s="98"/>
    </row>
    <row r="92" spans="5:5" ht="15.75" customHeight="1">
      <c r="E92" s="98"/>
    </row>
    <row r="93" spans="5:5" ht="15.75" customHeight="1">
      <c r="E93" s="98"/>
    </row>
    <row r="94" spans="5:5" ht="15.75" customHeight="1">
      <c r="E94" s="98"/>
    </row>
    <row r="95" spans="5:5" ht="15.75" customHeight="1">
      <c r="E95" s="98"/>
    </row>
    <row r="96" spans="5:5" ht="15.75" customHeight="1">
      <c r="E96" s="98"/>
    </row>
    <row r="97" spans="5:17" ht="15.75" customHeight="1">
      <c r="E97" s="98"/>
    </row>
    <row r="98" spans="5:17" ht="15.75" customHeight="1">
      <c r="E98" s="98"/>
    </row>
    <row r="99" spans="5:17" ht="15.75" customHeight="1">
      <c r="E99" s="98"/>
      <c r="Q99" s="2"/>
    </row>
    <row r="100" spans="5:17" ht="15.75" customHeight="1">
      <c r="E100" s="98"/>
    </row>
    <row r="101" spans="5:17" ht="15.75" customHeight="1">
      <c r="E101" s="98"/>
    </row>
    <row r="102" spans="5:17" ht="15.75" customHeight="1">
      <c r="E102" s="98"/>
    </row>
    <row r="103" spans="5:17" ht="15.75" customHeight="1">
      <c r="E103" s="98"/>
    </row>
    <row r="104" spans="5:17" ht="15.75" customHeight="1">
      <c r="E104" s="98"/>
    </row>
    <row r="105" spans="5:17" ht="15.75" customHeight="1">
      <c r="E105" s="98"/>
    </row>
    <row r="106" spans="5:17" ht="15.75" customHeight="1">
      <c r="E106" s="98"/>
    </row>
    <row r="107" spans="5:17" ht="15.75" customHeight="1">
      <c r="E107" s="98"/>
    </row>
    <row r="108" spans="5:17" ht="15.75" customHeight="1">
      <c r="E108" s="98"/>
    </row>
    <row r="109" spans="5:17" ht="15.75" customHeight="1">
      <c r="E109" s="98"/>
    </row>
    <row r="110" spans="5:17" ht="15.75" customHeight="1">
      <c r="E110" s="98"/>
    </row>
    <row r="111" spans="5:17" ht="15.75" customHeight="1">
      <c r="E111" s="98"/>
    </row>
    <row r="112" spans="5:17" ht="15.75" customHeight="1">
      <c r="E112" s="98"/>
    </row>
    <row r="113" spans="5:5" ht="15.75" customHeight="1">
      <c r="E113" s="98"/>
    </row>
    <row r="114" spans="5:5" ht="15.75" customHeight="1">
      <c r="E114" s="98"/>
    </row>
    <row r="115" spans="5:5" ht="15.75" customHeight="1">
      <c r="E115" s="98"/>
    </row>
    <row r="116" spans="5:5" ht="15.75" customHeight="1">
      <c r="E116" s="98"/>
    </row>
    <row r="117" spans="5:5" ht="15.75" customHeight="1">
      <c r="E117" s="98"/>
    </row>
    <row r="118" spans="5:5" ht="15.75" customHeight="1">
      <c r="E118" s="98"/>
    </row>
    <row r="119" spans="5:5" ht="15.75" customHeight="1">
      <c r="E119" s="98"/>
    </row>
    <row r="120" spans="5:5" ht="15.75" customHeight="1">
      <c r="E120" s="98"/>
    </row>
    <row r="121" spans="5:5" ht="15.75" customHeight="1">
      <c r="E121" s="98"/>
    </row>
    <row r="122" spans="5:5" ht="15.75" customHeight="1">
      <c r="E122" s="98"/>
    </row>
    <row r="123" spans="5:5" ht="15.75" customHeight="1">
      <c r="E123" s="98"/>
    </row>
    <row r="124" spans="5:5" ht="15.75" customHeight="1">
      <c r="E124" s="98"/>
    </row>
    <row r="125" spans="5:5" ht="15.75" customHeight="1">
      <c r="E125" s="98"/>
    </row>
    <row r="126" spans="5:5" ht="15.75" customHeight="1">
      <c r="E126" s="98"/>
    </row>
    <row r="127" spans="5:5" ht="15.75" customHeight="1">
      <c r="E127" s="98"/>
    </row>
    <row r="128" spans="5:5" ht="15.75" customHeight="1">
      <c r="E128" s="98"/>
    </row>
    <row r="129" spans="5:5" ht="15.75" customHeight="1">
      <c r="E129" s="98"/>
    </row>
    <row r="130" spans="5:5" ht="15.75" customHeight="1">
      <c r="E130" s="98"/>
    </row>
    <row r="131" spans="5:5" ht="15.75" customHeight="1">
      <c r="E131" s="98"/>
    </row>
    <row r="132" spans="5:5" ht="15.75" customHeight="1">
      <c r="E132" s="98"/>
    </row>
    <row r="133" spans="5:5" ht="15.75" customHeight="1">
      <c r="E133" s="98"/>
    </row>
    <row r="134" spans="5:5" ht="15.75" customHeight="1">
      <c r="E134" s="98"/>
    </row>
    <row r="135" spans="5:5" ht="15.75" customHeight="1">
      <c r="E135" s="98"/>
    </row>
    <row r="136" spans="5:5" ht="15.75" customHeight="1">
      <c r="E136" s="98"/>
    </row>
    <row r="137" spans="5:5" ht="15.75" customHeight="1">
      <c r="E137" s="98"/>
    </row>
    <row r="138" spans="5:5" ht="15.75" customHeight="1">
      <c r="E138" s="98"/>
    </row>
    <row r="139" spans="5:5" ht="15.75" customHeight="1">
      <c r="E139" s="98"/>
    </row>
    <row r="140" spans="5:5" ht="15.75" customHeight="1">
      <c r="E140" s="98"/>
    </row>
    <row r="141" spans="5:5" ht="15.75" customHeight="1">
      <c r="E141" s="98"/>
    </row>
    <row r="142" spans="5:5" ht="15.75" customHeight="1">
      <c r="E142" s="98"/>
    </row>
    <row r="143" spans="5:5" ht="15.75" customHeight="1">
      <c r="E143" s="98"/>
    </row>
    <row r="144" spans="5:5" ht="15.75" customHeight="1">
      <c r="E144" s="98"/>
    </row>
    <row r="145" spans="5:5" ht="15.75" customHeight="1">
      <c r="E145" s="98"/>
    </row>
    <row r="146" spans="5:5" ht="15.75" customHeight="1">
      <c r="E146" s="98"/>
    </row>
    <row r="147" spans="5:5" ht="15.75" customHeight="1">
      <c r="E147" s="98"/>
    </row>
    <row r="148" spans="5:5" ht="15.75" customHeight="1">
      <c r="E148" s="98"/>
    </row>
    <row r="149" spans="5:5" ht="15.75" customHeight="1">
      <c r="E149" s="98"/>
    </row>
    <row r="150" spans="5:5" ht="15.75" customHeight="1">
      <c r="E150" s="98"/>
    </row>
    <row r="151" spans="5:5" ht="15.75" customHeight="1">
      <c r="E151" s="98"/>
    </row>
    <row r="152" spans="5:5" ht="15.75" customHeight="1">
      <c r="E152" s="98"/>
    </row>
    <row r="153" spans="5:5" ht="15.75" customHeight="1">
      <c r="E153" s="98"/>
    </row>
    <row r="154" spans="5:5" ht="15.75" customHeight="1">
      <c r="E154" s="98"/>
    </row>
    <row r="155" spans="5:5" ht="15.75" customHeight="1">
      <c r="E155" s="98"/>
    </row>
    <row r="156" spans="5:5" ht="15.75" customHeight="1">
      <c r="E156" s="98"/>
    </row>
    <row r="157" spans="5:5" ht="15.75" customHeight="1">
      <c r="E157" s="98"/>
    </row>
    <row r="158" spans="5:5" ht="15.75" customHeight="1">
      <c r="E158" s="98"/>
    </row>
    <row r="159" spans="5:5" ht="15.75" customHeight="1">
      <c r="E159" s="98"/>
    </row>
    <row r="160" spans="5:5" ht="15.75" customHeight="1">
      <c r="E160" s="98"/>
    </row>
    <row r="161" spans="5:5" ht="15.75" customHeight="1">
      <c r="E161" s="98"/>
    </row>
    <row r="162" spans="5:5" ht="15.75" customHeight="1">
      <c r="E162" s="98"/>
    </row>
    <row r="163" spans="5:5" ht="15.75" customHeight="1">
      <c r="E163" s="98"/>
    </row>
    <row r="164" spans="5:5" ht="15.75" customHeight="1">
      <c r="E164" s="98"/>
    </row>
    <row r="165" spans="5:5" ht="15.75" customHeight="1">
      <c r="E165" s="98"/>
    </row>
    <row r="166" spans="5:5" ht="15.75" customHeight="1">
      <c r="E166" s="98"/>
    </row>
    <row r="167" spans="5:5" ht="15.75" customHeight="1">
      <c r="E167" s="98"/>
    </row>
    <row r="168" spans="5:5" ht="15.75" customHeight="1">
      <c r="E168" s="98"/>
    </row>
    <row r="169" spans="5:5" ht="15.75" customHeight="1">
      <c r="E169" s="98"/>
    </row>
    <row r="170" spans="5:5" ht="15.75" customHeight="1">
      <c r="E170" s="98"/>
    </row>
    <row r="171" spans="5:5" ht="15.75" customHeight="1">
      <c r="E171" s="98"/>
    </row>
    <row r="172" spans="5:5" ht="15.75" customHeight="1">
      <c r="E172" s="98"/>
    </row>
    <row r="173" spans="5:5" ht="15.75" customHeight="1">
      <c r="E173" s="98"/>
    </row>
    <row r="174" spans="5:5" ht="15.75" customHeight="1">
      <c r="E174" s="98"/>
    </row>
    <row r="175" spans="5:5" ht="15.75" customHeight="1">
      <c r="E175" s="98"/>
    </row>
    <row r="176" spans="5:5" ht="15.75" customHeight="1">
      <c r="E176" s="98"/>
    </row>
    <row r="177" spans="5:5" ht="15.75" customHeight="1">
      <c r="E177" s="98"/>
    </row>
    <row r="178" spans="5:5" ht="15.75" customHeight="1">
      <c r="E178" s="98"/>
    </row>
    <row r="179" spans="5:5" ht="15.75" customHeight="1">
      <c r="E179" s="98"/>
    </row>
    <row r="180" spans="5:5" ht="15.75" customHeight="1">
      <c r="E180" s="98"/>
    </row>
    <row r="181" spans="5:5" ht="15.75" customHeight="1">
      <c r="E181" s="98"/>
    </row>
    <row r="182" spans="5:5" ht="15.75" customHeight="1">
      <c r="E182" s="98"/>
    </row>
    <row r="183" spans="5:5" ht="15.75" customHeight="1">
      <c r="E183" s="98"/>
    </row>
    <row r="184" spans="5:5" ht="15.75" customHeight="1">
      <c r="E184" s="98"/>
    </row>
    <row r="185" spans="5:5" ht="15.75" customHeight="1">
      <c r="E185" s="98"/>
    </row>
    <row r="186" spans="5:5" ht="15.75" customHeight="1">
      <c r="E186" s="98"/>
    </row>
    <row r="187" spans="5:5" ht="15.75" customHeight="1">
      <c r="E187" s="98"/>
    </row>
    <row r="188" spans="5:5" ht="15.75" customHeight="1">
      <c r="E188" s="98"/>
    </row>
    <row r="189" spans="5:5" ht="15.75" customHeight="1">
      <c r="E189" s="98"/>
    </row>
    <row r="190" spans="5:5" ht="15.75" customHeight="1">
      <c r="E190" s="98"/>
    </row>
    <row r="191" spans="5:5" ht="15.75" customHeight="1">
      <c r="E191" s="98"/>
    </row>
    <row r="192" spans="5:5" ht="15.75" customHeight="1">
      <c r="E192" s="98"/>
    </row>
    <row r="193" spans="5:5" ht="15.75" customHeight="1">
      <c r="E193" s="98"/>
    </row>
    <row r="194" spans="5:5" ht="15.75" customHeight="1">
      <c r="E194" s="98"/>
    </row>
    <row r="195" spans="5:5" ht="15.75" customHeight="1">
      <c r="E195" s="98"/>
    </row>
    <row r="196" spans="5:5" ht="15.75" customHeight="1">
      <c r="E196" s="98"/>
    </row>
    <row r="197" spans="5:5" ht="15.75" customHeight="1">
      <c r="E197" s="98"/>
    </row>
    <row r="198" spans="5:5" ht="15.75" customHeight="1">
      <c r="E198" s="98"/>
    </row>
    <row r="199" spans="5:5" ht="15.75" customHeight="1">
      <c r="E199" s="98"/>
    </row>
    <row r="200" spans="5:5" ht="15.75" customHeight="1">
      <c r="E200" s="98"/>
    </row>
    <row r="201" spans="5:5" ht="15.75" customHeight="1">
      <c r="E201" s="98"/>
    </row>
    <row r="202" spans="5:5" ht="15.75" customHeight="1">
      <c r="E202" s="98"/>
    </row>
    <row r="203" spans="5:5" ht="15.75" customHeight="1">
      <c r="E203" s="98"/>
    </row>
    <row r="204" spans="5:5" ht="15.75" customHeight="1">
      <c r="E204" s="98"/>
    </row>
    <row r="205" spans="5:5" ht="15.75" customHeight="1">
      <c r="E205" s="98"/>
    </row>
    <row r="206" spans="5:5" ht="15.75" customHeight="1">
      <c r="E206" s="98"/>
    </row>
    <row r="207" spans="5:5" ht="15.75" customHeight="1">
      <c r="E207" s="98"/>
    </row>
    <row r="208" spans="5:5" ht="15.75" customHeight="1">
      <c r="E208" s="98"/>
    </row>
    <row r="209" spans="5:5" ht="15.75" customHeight="1">
      <c r="E209" s="98"/>
    </row>
    <row r="210" spans="5:5" ht="15.75" customHeight="1">
      <c r="E210" s="98"/>
    </row>
    <row r="211" spans="5:5" ht="15.75" customHeight="1">
      <c r="E211" s="98"/>
    </row>
    <row r="212" spans="5:5" ht="15.75" customHeight="1">
      <c r="E212" s="98"/>
    </row>
    <row r="213" spans="5:5" ht="15.75" customHeight="1">
      <c r="E213" s="98"/>
    </row>
    <row r="214" spans="5:5" ht="15.75" customHeight="1">
      <c r="E214" s="98"/>
    </row>
    <row r="215" spans="5:5" ht="15.75" customHeight="1">
      <c r="E215" s="98"/>
    </row>
    <row r="216" spans="5:5" ht="15.75" customHeight="1">
      <c r="E216" s="98"/>
    </row>
    <row r="217" spans="5:5" ht="15.75" customHeight="1">
      <c r="E217" s="98"/>
    </row>
    <row r="218" spans="5:5" ht="15.75" customHeight="1">
      <c r="E218" s="98"/>
    </row>
    <row r="219" spans="5:5" ht="15.75" customHeight="1"/>
    <row r="220" spans="5:5" ht="15.75" customHeight="1"/>
    <row r="221" spans="5:5" ht="15.75" customHeight="1"/>
    <row r="222" spans="5:5" ht="15.75" customHeight="1"/>
    <row r="223" spans="5:5" ht="15.75" customHeight="1"/>
    <row r="224" spans="5: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B3:J3"/>
    <mergeCell ref="B43:J43"/>
  </mergeCells>
  <pageMargins left="0.7" right="0.7" top="0.75" bottom="0.75" header="0" footer="0"/>
  <pageSetup paperSize="8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7807-FAC5-4637-B28F-FCF30692E4E6}">
  <dimension ref="B2:F42"/>
  <sheetViews>
    <sheetView workbookViewId="0">
      <selection activeCell="B4" sqref="B4:E4"/>
    </sheetView>
  </sheetViews>
  <sheetFormatPr baseColWidth="10" defaultColWidth="8.83203125" defaultRowHeight="15"/>
  <cols>
    <col min="2" max="2" width="12" customWidth="1"/>
    <col min="4" max="4" width="13.83203125" bestFit="1" customWidth="1"/>
    <col min="5" max="5" width="12.6640625" customWidth="1"/>
    <col min="6" max="6" width="16.5" customWidth="1"/>
  </cols>
  <sheetData>
    <row r="2" spans="2:6" ht="16" thickBot="1"/>
    <row r="3" spans="2:6" ht="16" thickBot="1">
      <c r="B3" s="129" t="s">
        <v>144</v>
      </c>
      <c r="C3" s="130"/>
      <c r="D3" s="130"/>
      <c r="E3" s="130"/>
      <c r="F3" s="131"/>
    </row>
    <row r="4" spans="2:6" ht="30">
      <c r="B4" s="123" t="s">
        <v>146</v>
      </c>
      <c r="C4" s="124" t="s">
        <v>60</v>
      </c>
      <c r="D4" s="124" t="s">
        <v>145</v>
      </c>
      <c r="E4" s="125" t="s">
        <v>8</v>
      </c>
      <c r="F4" s="109"/>
    </row>
    <row r="5" spans="2:6">
      <c r="B5" s="122" t="s">
        <v>148</v>
      </c>
      <c r="C5" s="118" t="s">
        <v>186</v>
      </c>
      <c r="D5" s="113">
        <v>8000</v>
      </c>
      <c r="E5" s="114" t="s">
        <v>147</v>
      </c>
    </row>
    <row r="6" spans="2:6">
      <c r="B6" s="122" t="s">
        <v>149</v>
      </c>
      <c r="C6" s="118" t="s">
        <v>186</v>
      </c>
      <c r="D6" s="113">
        <v>8000</v>
      </c>
      <c r="E6" s="114" t="s">
        <v>147</v>
      </c>
    </row>
    <row r="7" spans="2:6">
      <c r="B7" s="122" t="s">
        <v>150</v>
      </c>
      <c r="C7" s="118" t="s">
        <v>186</v>
      </c>
      <c r="D7" s="113">
        <v>8000</v>
      </c>
      <c r="E7" s="114" t="s">
        <v>147</v>
      </c>
    </row>
    <row r="8" spans="2:6">
      <c r="B8" s="122" t="s">
        <v>151</v>
      </c>
      <c r="C8" s="118" t="s">
        <v>186</v>
      </c>
      <c r="D8" s="113">
        <v>8000</v>
      </c>
      <c r="E8" s="114" t="s">
        <v>147</v>
      </c>
    </row>
    <row r="9" spans="2:6">
      <c r="B9" s="122" t="s">
        <v>152</v>
      </c>
      <c r="C9" s="118" t="s">
        <v>186</v>
      </c>
      <c r="D9" s="113">
        <v>8000</v>
      </c>
      <c r="E9" s="114" t="s">
        <v>147</v>
      </c>
    </row>
    <row r="10" spans="2:6">
      <c r="B10" s="122" t="s">
        <v>153</v>
      </c>
      <c r="C10" s="118" t="s">
        <v>187</v>
      </c>
      <c r="D10" s="113">
        <v>8000</v>
      </c>
      <c r="E10" s="114" t="s">
        <v>147</v>
      </c>
    </row>
    <row r="11" spans="2:6">
      <c r="B11" s="122" t="s">
        <v>154</v>
      </c>
      <c r="C11" s="118" t="s">
        <v>188</v>
      </c>
      <c r="D11" s="113">
        <v>8000</v>
      </c>
      <c r="E11" s="114" t="s">
        <v>147</v>
      </c>
    </row>
    <row r="12" spans="2:6">
      <c r="B12" s="122" t="s">
        <v>155</v>
      </c>
      <c r="C12" s="118" t="s">
        <v>188</v>
      </c>
      <c r="D12" s="113">
        <v>8000</v>
      </c>
      <c r="E12" s="114" t="s">
        <v>147</v>
      </c>
    </row>
    <row r="13" spans="2:6">
      <c r="B13" s="122" t="s">
        <v>156</v>
      </c>
      <c r="C13" s="118" t="s">
        <v>186</v>
      </c>
      <c r="D13" s="113">
        <v>8000</v>
      </c>
      <c r="E13" s="114" t="s">
        <v>147</v>
      </c>
    </row>
    <row r="14" spans="2:6">
      <c r="B14" s="122" t="s">
        <v>157</v>
      </c>
      <c r="C14" s="118" t="s">
        <v>189</v>
      </c>
      <c r="D14" s="113">
        <v>8000</v>
      </c>
      <c r="E14" s="114" t="s">
        <v>147</v>
      </c>
    </row>
    <row r="15" spans="2:6">
      <c r="B15" s="122" t="s">
        <v>158</v>
      </c>
      <c r="C15" s="118" t="s">
        <v>189</v>
      </c>
      <c r="D15" s="113">
        <v>8000</v>
      </c>
      <c r="E15" s="114" t="s">
        <v>147</v>
      </c>
    </row>
    <row r="16" spans="2:6">
      <c r="B16" s="122" t="s">
        <v>159</v>
      </c>
      <c r="C16" s="118" t="s">
        <v>189</v>
      </c>
      <c r="D16" s="113">
        <v>8000</v>
      </c>
      <c r="E16" s="114" t="s">
        <v>147</v>
      </c>
    </row>
    <row r="17" spans="2:5">
      <c r="B17" s="122" t="s">
        <v>160</v>
      </c>
      <c r="C17" s="118" t="s">
        <v>189</v>
      </c>
      <c r="D17" s="113">
        <v>8000</v>
      </c>
      <c r="E17" s="114" t="s">
        <v>147</v>
      </c>
    </row>
    <row r="18" spans="2:5">
      <c r="B18" s="122" t="s">
        <v>161</v>
      </c>
      <c r="C18" s="118" t="s">
        <v>190</v>
      </c>
      <c r="D18" s="113">
        <v>8000</v>
      </c>
      <c r="E18" s="114" t="s">
        <v>147</v>
      </c>
    </row>
    <row r="19" spans="2:5">
      <c r="B19" s="122" t="s">
        <v>162</v>
      </c>
      <c r="C19" s="118" t="s">
        <v>189</v>
      </c>
      <c r="D19" s="113">
        <v>8000</v>
      </c>
      <c r="E19" s="114" t="s">
        <v>147</v>
      </c>
    </row>
    <row r="20" spans="2:5">
      <c r="B20" s="122" t="s">
        <v>163</v>
      </c>
      <c r="C20" s="118" t="s">
        <v>191</v>
      </c>
      <c r="D20" s="113">
        <v>8000</v>
      </c>
      <c r="E20" s="114" t="s">
        <v>147</v>
      </c>
    </row>
    <row r="21" spans="2:5">
      <c r="B21" s="122" t="s">
        <v>164</v>
      </c>
      <c r="C21" s="118" t="s">
        <v>189</v>
      </c>
      <c r="D21" s="113">
        <v>8000</v>
      </c>
      <c r="E21" s="114" t="s">
        <v>147</v>
      </c>
    </row>
    <row r="22" spans="2:5">
      <c r="B22" s="122" t="s">
        <v>165</v>
      </c>
      <c r="C22" s="118" t="s">
        <v>189</v>
      </c>
      <c r="D22" s="113">
        <v>8000</v>
      </c>
      <c r="E22" s="114" t="s">
        <v>147</v>
      </c>
    </row>
    <row r="23" spans="2:5">
      <c r="B23" s="122" t="s">
        <v>166</v>
      </c>
      <c r="C23" s="118" t="s">
        <v>186</v>
      </c>
      <c r="D23" s="113">
        <v>8000</v>
      </c>
      <c r="E23" s="114" t="s">
        <v>147</v>
      </c>
    </row>
    <row r="24" spans="2:5">
      <c r="B24" s="122" t="s">
        <v>167</v>
      </c>
      <c r="C24" s="118" t="s">
        <v>192</v>
      </c>
      <c r="D24" s="113">
        <v>15380</v>
      </c>
      <c r="E24" s="114" t="s">
        <v>147</v>
      </c>
    </row>
    <row r="25" spans="2:5">
      <c r="B25" s="122" t="s">
        <v>168</v>
      </c>
      <c r="C25" s="118" t="s">
        <v>193</v>
      </c>
      <c r="D25" s="113">
        <v>8000</v>
      </c>
      <c r="E25" s="114" t="s">
        <v>147</v>
      </c>
    </row>
    <row r="26" spans="2:5">
      <c r="B26" s="122" t="s">
        <v>169</v>
      </c>
      <c r="C26" s="118" t="s">
        <v>194</v>
      </c>
      <c r="D26" s="113">
        <v>8000</v>
      </c>
      <c r="E26" s="114" t="s">
        <v>147</v>
      </c>
    </row>
    <row r="27" spans="2:5">
      <c r="B27" s="122" t="s">
        <v>170</v>
      </c>
      <c r="C27" s="118" t="s">
        <v>194</v>
      </c>
      <c r="D27" s="113">
        <v>8000</v>
      </c>
      <c r="E27" s="114" t="s">
        <v>147</v>
      </c>
    </row>
    <row r="28" spans="2:5">
      <c r="B28" s="122" t="s">
        <v>171</v>
      </c>
      <c r="C28" s="118" t="s">
        <v>194</v>
      </c>
      <c r="D28" s="113">
        <v>8000</v>
      </c>
      <c r="E28" s="114" t="s">
        <v>147</v>
      </c>
    </row>
    <row r="29" spans="2:5">
      <c r="B29" s="122" t="s">
        <v>172</v>
      </c>
      <c r="C29" s="118" t="s">
        <v>194</v>
      </c>
      <c r="D29" s="113">
        <v>8000</v>
      </c>
      <c r="E29" s="114" t="s">
        <v>147</v>
      </c>
    </row>
    <row r="30" spans="2:5">
      <c r="B30" s="122" t="s">
        <v>173</v>
      </c>
      <c r="C30" s="118" t="s">
        <v>194</v>
      </c>
      <c r="D30" s="113">
        <v>8000</v>
      </c>
      <c r="E30" s="114" t="s">
        <v>147</v>
      </c>
    </row>
    <row r="31" spans="2:5">
      <c r="B31" s="122" t="s">
        <v>174</v>
      </c>
      <c r="C31" s="118" t="s">
        <v>194</v>
      </c>
      <c r="D31" s="113">
        <v>8000</v>
      </c>
      <c r="E31" s="114" t="s">
        <v>147</v>
      </c>
    </row>
    <row r="32" spans="2:5">
      <c r="B32" s="122" t="s">
        <v>175</v>
      </c>
      <c r="C32" s="118" t="s">
        <v>194</v>
      </c>
      <c r="D32" s="113">
        <v>8000</v>
      </c>
      <c r="E32" s="114" t="s">
        <v>147</v>
      </c>
    </row>
    <row r="33" spans="2:5">
      <c r="B33" s="122" t="s">
        <v>176</v>
      </c>
      <c r="C33" s="118" t="s">
        <v>194</v>
      </c>
      <c r="D33" s="113">
        <v>8000</v>
      </c>
      <c r="E33" s="114" t="s">
        <v>147</v>
      </c>
    </row>
    <row r="34" spans="2:5">
      <c r="B34" s="122" t="s">
        <v>177</v>
      </c>
      <c r="C34" s="118" t="s">
        <v>194</v>
      </c>
      <c r="D34" s="113">
        <v>8000</v>
      </c>
      <c r="E34" s="114" t="s">
        <v>147</v>
      </c>
    </row>
    <row r="35" spans="2:5">
      <c r="B35" s="122" t="s">
        <v>178</v>
      </c>
      <c r="C35" s="118" t="s">
        <v>195</v>
      </c>
      <c r="D35" s="113">
        <v>8000</v>
      </c>
      <c r="E35" s="114" t="s">
        <v>147</v>
      </c>
    </row>
    <row r="36" spans="2:5">
      <c r="B36" s="122" t="s">
        <v>179</v>
      </c>
      <c r="C36" s="118" t="s">
        <v>196</v>
      </c>
      <c r="D36" s="113">
        <v>8000</v>
      </c>
      <c r="E36" s="114" t="s">
        <v>147</v>
      </c>
    </row>
    <row r="37" spans="2:5">
      <c r="B37" s="122" t="s">
        <v>180</v>
      </c>
      <c r="C37" s="118" t="s">
        <v>197</v>
      </c>
      <c r="D37" s="113">
        <v>8000</v>
      </c>
      <c r="E37" s="114" t="s">
        <v>147</v>
      </c>
    </row>
    <row r="38" spans="2:5">
      <c r="B38" s="122" t="s">
        <v>181</v>
      </c>
      <c r="C38" s="118" t="s">
        <v>198</v>
      </c>
      <c r="D38" s="113">
        <v>8000</v>
      </c>
      <c r="E38" s="114" t="s">
        <v>147</v>
      </c>
    </row>
    <row r="39" spans="2:5">
      <c r="B39" s="122" t="s">
        <v>182</v>
      </c>
      <c r="C39" s="118" t="s">
        <v>199</v>
      </c>
      <c r="D39" s="113">
        <v>8000</v>
      </c>
      <c r="E39" s="114" t="s">
        <v>147</v>
      </c>
    </row>
    <row r="40" spans="2:5">
      <c r="B40" s="122" t="s">
        <v>183</v>
      </c>
      <c r="C40" s="118" t="s">
        <v>200</v>
      </c>
      <c r="D40" s="113">
        <v>8000</v>
      </c>
      <c r="E40" s="114" t="s">
        <v>147</v>
      </c>
    </row>
    <row r="41" spans="2:5">
      <c r="B41" s="122" t="s">
        <v>184</v>
      </c>
      <c r="C41" s="118" t="s">
        <v>201</v>
      </c>
      <c r="D41" s="113">
        <v>8000</v>
      </c>
      <c r="E41" s="114" t="s">
        <v>147</v>
      </c>
    </row>
    <row r="42" spans="2:5">
      <c r="B42" s="122" t="s">
        <v>185</v>
      </c>
      <c r="C42" s="118" t="s">
        <v>202</v>
      </c>
      <c r="D42" s="113">
        <v>19325</v>
      </c>
      <c r="E42" s="114" t="s">
        <v>147</v>
      </c>
    </row>
  </sheetData>
  <mergeCells count="1">
    <mergeCell ref="B3:F3"/>
  </mergeCells>
  <phoneticPr fontId="1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ABB3-D5D9-47F5-A8DE-DAF151B09B84}">
  <dimension ref="B2:E39"/>
  <sheetViews>
    <sheetView workbookViewId="0">
      <selection activeCell="N20" sqref="N20"/>
    </sheetView>
  </sheetViews>
  <sheetFormatPr baseColWidth="10" defaultColWidth="8.83203125" defaultRowHeight="15"/>
  <cols>
    <col min="3" max="3" width="19.5" customWidth="1"/>
    <col min="4" max="4" width="24.33203125" customWidth="1"/>
  </cols>
  <sheetData>
    <row r="2" spans="2:5" ht="16" thickBot="1"/>
    <row r="3" spans="2:5" ht="16" thickBot="1">
      <c r="B3" s="129" t="s">
        <v>203</v>
      </c>
      <c r="C3" s="130"/>
      <c r="D3" s="130"/>
      <c r="E3" s="131"/>
    </row>
    <row r="4" spans="2:5" ht="30">
      <c r="B4" s="115" t="s">
        <v>204</v>
      </c>
      <c r="C4" s="116" t="s">
        <v>145</v>
      </c>
      <c r="D4" s="117" t="s">
        <v>8</v>
      </c>
      <c r="E4" s="109"/>
    </row>
    <row r="5" spans="2:5">
      <c r="B5" s="112">
        <v>1</v>
      </c>
      <c r="C5" s="113">
        <v>18000</v>
      </c>
      <c r="D5" s="114" t="s">
        <v>12</v>
      </c>
    </row>
    <row r="6" spans="2:5">
      <c r="B6" s="112">
        <v>2</v>
      </c>
      <c r="C6" s="113">
        <v>18000</v>
      </c>
      <c r="D6" s="114" t="s">
        <v>12</v>
      </c>
    </row>
    <row r="7" spans="2:5">
      <c r="B7" s="112">
        <v>3</v>
      </c>
      <c r="C7" s="113">
        <v>18000</v>
      </c>
      <c r="D7" s="114" t="s">
        <v>12</v>
      </c>
    </row>
    <row r="8" spans="2:5">
      <c r="B8" s="112">
        <v>4</v>
      </c>
      <c r="C8" s="113">
        <v>18000</v>
      </c>
      <c r="D8" s="114" t="s">
        <v>12</v>
      </c>
    </row>
    <row r="9" spans="2:5">
      <c r="B9" s="112">
        <v>5</v>
      </c>
      <c r="C9" s="113">
        <v>18000</v>
      </c>
      <c r="D9" s="114" t="s">
        <v>12</v>
      </c>
    </row>
    <row r="10" spans="2:5">
      <c r="B10" s="119">
        <v>6</v>
      </c>
      <c r="C10" s="120">
        <v>18000</v>
      </c>
      <c r="D10" s="121" t="s">
        <v>143</v>
      </c>
    </row>
    <row r="11" spans="2:5">
      <c r="B11" s="112">
        <v>7</v>
      </c>
      <c r="C11" s="113">
        <v>18000</v>
      </c>
      <c r="D11" s="114" t="s">
        <v>12</v>
      </c>
    </row>
    <row r="12" spans="2:5">
      <c r="B12" s="112">
        <v>8</v>
      </c>
      <c r="C12" s="113">
        <v>18000</v>
      </c>
      <c r="D12" s="114" t="s">
        <v>12</v>
      </c>
    </row>
    <row r="13" spans="2:5">
      <c r="B13" s="112">
        <v>9</v>
      </c>
      <c r="C13" s="113">
        <v>18000</v>
      </c>
      <c r="D13" s="114" t="s">
        <v>12</v>
      </c>
    </row>
    <row r="14" spans="2:5">
      <c r="B14" s="112">
        <v>10</v>
      </c>
      <c r="C14" s="113">
        <v>18000</v>
      </c>
      <c r="D14" s="114" t="s">
        <v>12</v>
      </c>
    </row>
    <row r="15" spans="2:5">
      <c r="B15" s="112">
        <v>11</v>
      </c>
      <c r="C15" s="113">
        <v>18000</v>
      </c>
      <c r="D15" s="114" t="s">
        <v>12</v>
      </c>
    </row>
    <row r="16" spans="2:5">
      <c r="B16" s="112">
        <v>12</v>
      </c>
      <c r="C16" s="113">
        <v>18000</v>
      </c>
      <c r="D16" s="114" t="s">
        <v>12</v>
      </c>
    </row>
    <row r="17" spans="2:4">
      <c r="B17" s="112">
        <v>13</v>
      </c>
      <c r="C17" s="113">
        <v>18000</v>
      </c>
      <c r="D17" s="114" t="s">
        <v>12</v>
      </c>
    </row>
    <row r="18" spans="2:4">
      <c r="B18" s="112">
        <v>14</v>
      </c>
      <c r="C18" s="113">
        <v>18000</v>
      </c>
      <c r="D18" s="114" t="s">
        <v>12</v>
      </c>
    </row>
    <row r="19" spans="2:4">
      <c r="B19" s="112">
        <v>15</v>
      </c>
      <c r="C19" s="113">
        <v>18000</v>
      </c>
      <c r="D19" s="114" t="s">
        <v>12</v>
      </c>
    </row>
    <row r="20" spans="2:4">
      <c r="B20" s="112">
        <v>16</v>
      </c>
      <c r="C20" s="113">
        <v>18000</v>
      </c>
      <c r="D20" s="114" t="s">
        <v>12</v>
      </c>
    </row>
    <row r="21" spans="2:4">
      <c r="B21" s="112">
        <v>17</v>
      </c>
      <c r="C21" s="113">
        <v>18000</v>
      </c>
      <c r="D21" s="114" t="s">
        <v>12</v>
      </c>
    </row>
    <row r="22" spans="2:4">
      <c r="B22" s="112">
        <v>18</v>
      </c>
      <c r="C22" s="113">
        <v>18000</v>
      </c>
      <c r="D22" s="114" t="s">
        <v>12</v>
      </c>
    </row>
    <row r="23" spans="2:4">
      <c r="B23" s="112">
        <v>19</v>
      </c>
      <c r="C23" s="113">
        <v>18000</v>
      </c>
      <c r="D23" s="114" t="s">
        <v>12</v>
      </c>
    </row>
    <row r="24" spans="2:4">
      <c r="B24" s="112">
        <v>20</v>
      </c>
      <c r="C24" s="113">
        <v>18000</v>
      </c>
      <c r="D24" s="114" t="s">
        <v>12</v>
      </c>
    </row>
    <row r="25" spans="2:4">
      <c r="B25" s="112">
        <v>21</v>
      </c>
      <c r="C25" s="113">
        <v>18000</v>
      </c>
      <c r="D25" s="114" t="s">
        <v>12</v>
      </c>
    </row>
    <row r="26" spans="2:4">
      <c r="B26" s="112">
        <v>22</v>
      </c>
      <c r="C26" s="113">
        <v>18000</v>
      </c>
      <c r="D26" s="114" t="s">
        <v>12</v>
      </c>
    </row>
    <row r="27" spans="2:4">
      <c r="B27" s="112">
        <v>23</v>
      </c>
      <c r="C27" s="113">
        <v>18000</v>
      </c>
      <c r="D27" s="114" t="s">
        <v>12</v>
      </c>
    </row>
    <row r="28" spans="2:4">
      <c r="B28" s="112">
        <v>24</v>
      </c>
      <c r="C28" s="113">
        <v>18000</v>
      </c>
      <c r="D28" s="114" t="s">
        <v>12</v>
      </c>
    </row>
    <row r="29" spans="2:4">
      <c r="B29" s="112">
        <v>25</v>
      </c>
      <c r="C29" s="113">
        <v>18000</v>
      </c>
      <c r="D29" s="114" t="s">
        <v>12</v>
      </c>
    </row>
    <row r="30" spans="2:4">
      <c r="B30" s="112">
        <v>26</v>
      </c>
      <c r="C30" s="113">
        <v>18000</v>
      </c>
      <c r="D30" s="114" t="s">
        <v>12</v>
      </c>
    </row>
    <row r="31" spans="2:4">
      <c r="B31" s="112">
        <v>27</v>
      </c>
      <c r="C31" s="113">
        <v>18000</v>
      </c>
      <c r="D31" s="114" t="s">
        <v>12</v>
      </c>
    </row>
    <row r="32" spans="2:4">
      <c r="B32" s="112">
        <v>28</v>
      </c>
      <c r="C32" s="113">
        <v>18000</v>
      </c>
      <c r="D32" s="114" t="s">
        <v>12</v>
      </c>
    </row>
    <row r="33" spans="2:4">
      <c r="B33" s="112">
        <v>29</v>
      </c>
      <c r="C33" s="113">
        <v>18000</v>
      </c>
      <c r="D33" s="114" t="s">
        <v>12</v>
      </c>
    </row>
    <row r="34" spans="2:4">
      <c r="B34" s="112">
        <v>30</v>
      </c>
      <c r="C34" s="113">
        <v>18000</v>
      </c>
      <c r="D34" s="114" t="s">
        <v>12</v>
      </c>
    </row>
    <row r="35" spans="2:4">
      <c r="B35" s="112">
        <v>31</v>
      </c>
      <c r="C35" s="113">
        <v>18000</v>
      </c>
      <c r="D35" s="114" t="s">
        <v>12</v>
      </c>
    </row>
    <row r="36" spans="2:4">
      <c r="B36" s="112">
        <v>32</v>
      </c>
      <c r="C36" s="113">
        <v>18000</v>
      </c>
      <c r="D36" s="114" t="s">
        <v>12</v>
      </c>
    </row>
    <row r="37" spans="2:4">
      <c r="B37" s="112">
        <v>33</v>
      </c>
      <c r="C37" s="113">
        <v>18000</v>
      </c>
      <c r="D37" s="114" t="s">
        <v>12</v>
      </c>
    </row>
    <row r="38" spans="2:4">
      <c r="B38" s="112">
        <v>34</v>
      </c>
      <c r="C38" s="113">
        <v>18000</v>
      </c>
      <c r="D38" s="114" t="s">
        <v>12</v>
      </c>
    </row>
    <row r="39" spans="2:4">
      <c r="B39" s="112">
        <v>35</v>
      </c>
      <c r="C39" s="113">
        <v>18000</v>
      </c>
      <c r="D39" s="114" t="s">
        <v>12</v>
      </c>
    </row>
  </sheetData>
  <mergeCells count="1"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0"/>
  <sheetViews>
    <sheetView workbookViewId="0"/>
  </sheetViews>
  <sheetFormatPr baseColWidth="10" defaultColWidth="14.5" defaultRowHeight="15" customHeight="1"/>
  <cols>
    <col min="1" max="1" width="4" customWidth="1"/>
    <col min="2" max="2" width="11.6640625" customWidth="1"/>
    <col min="3" max="5" width="11.5" customWidth="1"/>
    <col min="6" max="7" width="7.33203125" customWidth="1"/>
    <col min="8" max="8" width="14.6640625" customWidth="1"/>
    <col min="9" max="9" width="20.1640625" customWidth="1"/>
    <col min="10" max="10" width="11.5" customWidth="1"/>
    <col min="11" max="11" width="3.83203125" customWidth="1"/>
    <col min="12" max="12" width="15.6640625" customWidth="1"/>
    <col min="13" max="13" width="4.6640625" customWidth="1"/>
    <col min="14" max="14" width="10.5" customWidth="1"/>
    <col min="15" max="15" width="12.5" customWidth="1"/>
    <col min="16" max="16" width="16" customWidth="1"/>
    <col min="17" max="17" width="15" customWidth="1"/>
    <col min="18" max="26" width="11.5" customWidth="1"/>
    <col min="27" max="27" width="10" customWidth="1"/>
    <col min="28" max="28" width="12" customWidth="1"/>
    <col min="29" max="30" width="14.1640625" customWidth="1"/>
  </cols>
  <sheetData>
    <row r="1" spans="1:30">
      <c r="F1" s="22"/>
      <c r="G1" s="22"/>
      <c r="L1" s="14"/>
      <c r="M1" s="14"/>
      <c r="O1" s="23"/>
      <c r="AB1" s="14"/>
      <c r="AC1" s="14"/>
    </row>
    <row r="2" spans="1:30" ht="21.75" customHeight="1">
      <c r="F2" s="22"/>
      <c r="G2" s="22"/>
      <c r="L2" s="14"/>
      <c r="M2" s="14"/>
      <c r="O2" s="23"/>
      <c r="AB2" s="14"/>
      <c r="AC2" s="14"/>
    </row>
    <row r="3" spans="1:30" ht="30">
      <c r="A3" s="1" t="s">
        <v>54</v>
      </c>
      <c r="B3" s="24" t="s">
        <v>2</v>
      </c>
      <c r="C3" s="24" t="s">
        <v>3</v>
      </c>
      <c r="D3" s="24" t="s">
        <v>55</v>
      </c>
      <c r="E3" s="24" t="s">
        <v>56</v>
      </c>
      <c r="F3" s="24" t="s">
        <v>4</v>
      </c>
      <c r="G3" s="24" t="s">
        <v>57</v>
      </c>
      <c r="H3" s="24" t="s">
        <v>6</v>
      </c>
      <c r="I3" s="24" t="s">
        <v>7</v>
      </c>
      <c r="J3" s="24" t="s">
        <v>8</v>
      </c>
      <c r="L3" s="25" t="s">
        <v>58</v>
      </c>
      <c r="M3" s="26"/>
      <c r="N3" s="27" t="s">
        <v>59</v>
      </c>
      <c r="O3" s="28" t="s">
        <v>60</v>
      </c>
      <c r="P3" s="27" t="s">
        <v>61</v>
      </c>
      <c r="Q3" s="27" t="s">
        <v>62</v>
      </c>
      <c r="AB3" s="14"/>
      <c r="AC3" s="14"/>
    </row>
    <row r="4" spans="1:30">
      <c r="A4" s="1">
        <v>1</v>
      </c>
      <c r="B4" s="29" t="s">
        <v>63</v>
      </c>
      <c r="C4" s="30" t="s">
        <v>64</v>
      </c>
      <c r="D4" s="31">
        <v>43.96</v>
      </c>
      <c r="E4" s="32">
        <v>44.44</v>
      </c>
      <c r="F4" s="33">
        <v>2</v>
      </c>
      <c r="G4" s="34">
        <v>10.130000000000001</v>
      </c>
      <c r="H4" s="35">
        <v>16900</v>
      </c>
      <c r="I4" s="35">
        <f t="shared" ref="I4:I54" si="0">H4*E4</f>
        <v>751036</v>
      </c>
      <c r="J4" s="36" t="s">
        <v>12</v>
      </c>
      <c r="L4" s="37">
        <f t="shared" ref="L4:L54" si="1">I4/1.08</f>
        <v>695403.70370370371</v>
      </c>
      <c r="M4" s="14"/>
      <c r="N4" s="22">
        <v>1</v>
      </c>
      <c r="O4" s="23">
        <f>D12</f>
        <v>49.48</v>
      </c>
      <c r="P4" s="38">
        <f t="shared" ref="P4:Q4" si="2">H12</f>
        <v>17500</v>
      </c>
      <c r="Q4" s="38">
        <f t="shared" si="2"/>
        <v>866250</v>
      </c>
      <c r="AB4" s="14"/>
      <c r="AC4" s="14"/>
    </row>
    <row r="5" spans="1:30">
      <c r="A5" s="39">
        <v>2</v>
      </c>
      <c r="B5" s="40" t="s">
        <v>65</v>
      </c>
      <c r="C5" s="41" t="s">
        <v>64</v>
      </c>
      <c r="D5" s="42">
        <v>34.67</v>
      </c>
      <c r="E5" s="43">
        <v>34.44</v>
      </c>
      <c r="F5" s="44">
        <v>2</v>
      </c>
      <c r="G5" s="45">
        <v>6.8</v>
      </c>
      <c r="H5" s="46">
        <v>19500</v>
      </c>
      <c r="I5" s="46">
        <f t="shared" si="0"/>
        <v>671580</v>
      </c>
      <c r="J5" s="47" t="s">
        <v>12</v>
      </c>
      <c r="L5" s="37">
        <f t="shared" si="1"/>
        <v>621833.33333333326</v>
      </c>
      <c r="M5" s="14"/>
      <c r="N5" s="22">
        <v>2</v>
      </c>
      <c r="O5" s="23">
        <f>D25</f>
        <v>49.48</v>
      </c>
      <c r="P5" s="14">
        <f t="shared" ref="P5:Q5" si="3">H25</f>
        <v>18000</v>
      </c>
      <c r="Q5" s="14">
        <f t="shared" si="3"/>
        <v>891000</v>
      </c>
      <c r="AB5" s="14"/>
      <c r="AC5" s="14"/>
    </row>
    <row r="6" spans="1:30">
      <c r="A6" s="1">
        <v>3</v>
      </c>
      <c r="B6" s="40" t="s">
        <v>66</v>
      </c>
      <c r="C6" s="41" t="s">
        <v>64</v>
      </c>
      <c r="D6" s="48">
        <v>69.05</v>
      </c>
      <c r="E6" s="49">
        <v>71.05</v>
      </c>
      <c r="F6" s="44">
        <v>4</v>
      </c>
      <c r="G6" s="45">
        <f>7.07+6.73+5.68</f>
        <v>19.48</v>
      </c>
      <c r="H6" s="46">
        <v>18000</v>
      </c>
      <c r="I6" s="46">
        <f t="shared" si="0"/>
        <v>1278900</v>
      </c>
      <c r="J6" s="47" t="s">
        <v>12</v>
      </c>
      <c r="L6" s="37">
        <f t="shared" si="1"/>
        <v>1184166.6666666665</v>
      </c>
      <c r="M6" s="14"/>
      <c r="N6" s="22">
        <v>3</v>
      </c>
      <c r="O6" s="23">
        <f>D38</f>
        <v>49.48</v>
      </c>
      <c r="P6" s="14">
        <f t="shared" ref="P6:Q6" si="4">H38</f>
        <v>19000</v>
      </c>
      <c r="Q6" s="14">
        <f t="shared" si="4"/>
        <v>940500</v>
      </c>
      <c r="AA6" s="28" t="s">
        <v>60</v>
      </c>
      <c r="AB6" s="50" t="s">
        <v>67</v>
      </c>
      <c r="AC6" s="50" t="s">
        <v>62</v>
      </c>
      <c r="AD6" s="27" t="s">
        <v>59</v>
      </c>
    </row>
    <row r="7" spans="1:30">
      <c r="A7" s="39">
        <v>4</v>
      </c>
      <c r="B7" s="40" t="s">
        <v>68</v>
      </c>
      <c r="C7" s="41" t="s">
        <v>64</v>
      </c>
      <c r="D7" s="42">
        <v>30.2</v>
      </c>
      <c r="E7" s="43">
        <v>30.02</v>
      </c>
      <c r="F7" s="44">
        <v>2</v>
      </c>
      <c r="G7" s="45">
        <v>7.07</v>
      </c>
      <c r="H7" s="46">
        <v>20000</v>
      </c>
      <c r="I7" s="46">
        <f t="shared" si="0"/>
        <v>600400</v>
      </c>
      <c r="J7" s="47" t="s">
        <v>12</v>
      </c>
      <c r="L7" s="37">
        <f t="shared" si="1"/>
        <v>555925.92592592584</v>
      </c>
      <c r="M7" s="14"/>
      <c r="O7" s="23"/>
      <c r="AA7" s="23">
        <f>D13</f>
        <v>42.91</v>
      </c>
      <c r="AB7" s="38">
        <f t="shared" ref="AB7:AC7" si="5">H13</f>
        <v>15500</v>
      </c>
      <c r="AC7" s="38">
        <f t="shared" si="5"/>
        <v>665725</v>
      </c>
      <c r="AD7" s="22">
        <v>1</v>
      </c>
    </row>
    <row r="8" spans="1:30">
      <c r="A8" s="1">
        <v>5</v>
      </c>
      <c r="B8" s="40" t="s">
        <v>69</v>
      </c>
      <c r="C8" s="41" t="s">
        <v>64</v>
      </c>
      <c r="D8" s="42">
        <v>43.51</v>
      </c>
      <c r="E8" s="43">
        <v>42.79</v>
      </c>
      <c r="F8" s="44">
        <v>2</v>
      </c>
      <c r="G8" s="51">
        <v>3.45</v>
      </c>
      <c r="H8" s="46">
        <v>16500</v>
      </c>
      <c r="I8" s="46">
        <f t="shared" si="0"/>
        <v>706035</v>
      </c>
      <c r="J8" s="47" t="s">
        <v>12</v>
      </c>
      <c r="L8" s="37">
        <f t="shared" si="1"/>
        <v>653736.11111111112</v>
      </c>
      <c r="M8" s="14"/>
      <c r="O8" s="23"/>
      <c r="AA8" s="23">
        <f>D26</f>
        <v>42.91</v>
      </c>
      <c r="AB8" s="38">
        <f t="shared" ref="AB8:AC8" si="6">H26</f>
        <v>16000</v>
      </c>
      <c r="AC8" s="38">
        <f t="shared" si="6"/>
        <v>687200</v>
      </c>
      <c r="AD8" s="22">
        <v>2</v>
      </c>
    </row>
    <row r="9" spans="1:30">
      <c r="A9" s="52">
        <v>6</v>
      </c>
      <c r="B9" s="40" t="s">
        <v>70</v>
      </c>
      <c r="C9" s="41" t="s">
        <v>64</v>
      </c>
      <c r="D9" s="42">
        <v>48.71</v>
      </c>
      <c r="E9" s="43">
        <v>48.89</v>
      </c>
      <c r="F9" s="44">
        <v>2</v>
      </c>
      <c r="G9" s="45">
        <v>3.45</v>
      </c>
      <c r="H9" s="46">
        <v>16000</v>
      </c>
      <c r="I9" s="46">
        <f t="shared" si="0"/>
        <v>782240</v>
      </c>
      <c r="J9" s="47" t="s">
        <v>12</v>
      </c>
      <c r="L9" s="37">
        <f t="shared" si="1"/>
        <v>724296.29629629629</v>
      </c>
      <c r="M9" s="14"/>
      <c r="O9" s="23"/>
      <c r="AA9" s="23">
        <f>D39</f>
        <v>42.91</v>
      </c>
      <c r="AB9" s="38">
        <f t="shared" ref="AB9:AC9" si="7">H39</f>
        <v>16500</v>
      </c>
      <c r="AC9" s="38">
        <f t="shared" si="7"/>
        <v>708675</v>
      </c>
      <c r="AD9" s="22">
        <v>3</v>
      </c>
    </row>
    <row r="10" spans="1:30">
      <c r="A10" s="1">
        <v>7</v>
      </c>
      <c r="B10" s="40" t="s">
        <v>71</v>
      </c>
      <c r="C10" s="41" t="s">
        <v>64</v>
      </c>
      <c r="D10" s="42">
        <v>37.729999999999997</v>
      </c>
      <c r="E10" s="43">
        <v>38.31</v>
      </c>
      <c r="F10" s="44">
        <v>2</v>
      </c>
      <c r="G10" s="45">
        <v>7.07</v>
      </c>
      <c r="H10" s="46">
        <v>17500</v>
      </c>
      <c r="I10" s="46">
        <f t="shared" si="0"/>
        <v>670425</v>
      </c>
      <c r="J10" s="47" t="s">
        <v>12</v>
      </c>
      <c r="L10" s="37">
        <f t="shared" si="1"/>
        <v>620763.88888888888</v>
      </c>
      <c r="M10" s="14"/>
      <c r="O10" s="23"/>
      <c r="AA10" s="23"/>
      <c r="AB10" s="14"/>
      <c r="AC10" s="14"/>
    </row>
    <row r="11" spans="1:30">
      <c r="A11" s="1">
        <v>8</v>
      </c>
      <c r="B11" s="40" t="s">
        <v>72</v>
      </c>
      <c r="C11" s="41" t="s">
        <v>64</v>
      </c>
      <c r="D11" s="42">
        <v>39.549999999999997</v>
      </c>
      <c r="E11" s="43">
        <v>39.340000000000003</v>
      </c>
      <c r="F11" s="44">
        <v>2</v>
      </c>
      <c r="G11" s="45">
        <v>7.62</v>
      </c>
      <c r="H11" s="46">
        <v>17500</v>
      </c>
      <c r="I11" s="46">
        <f t="shared" si="0"/>
        <v>688450.00000000012</v>
      </c>
      <c r="J11" s="47" t="s">
        <v>12</v>
      </c>
      <c r="L11" s="37">
        <f t="shared" si="1"/>
        <v>637453.70370370382</v>
      </c>
      <c r="M11" s="14"/>
      <c r="O11" s="23"/>
      <c r="AA11" s="23"/>
      <c r="AB11" s="14"/>
      <c r="AC11" s="14"/>
    </row>
    <row r="12" spans="1:30">
      <c r="A12" s="39">
        <v>9</v>
      </c>
      <c r="B12" s="40" t="s">
        <v>73</v>
      </c>
      <c r="C12" s="41" t="s">
        <v>64</v>
      </c>
      <c r="D12" s="42">
        <v>49.48</v>
      </c>
      <c r="E12" s="43">
        <v>49.5</v>
      </c>
      <c r="F12" s="44">
        <v>3</v>
      </c>
      <c r="G12" s="45">
        <v>6.72</v>
      </c>
      <c r="H12" s="46">
        <v>17500</v>
      </c>
      <c r="I12" s="46">
        <f t="shared" si="0"/>
        <v>866250</v>
      </c>
      <c r="J12" s="47" t="s">
        <v>12</v>
      </c>
      <c r="L12" s="37">
        <f t="shared" si="1"/>
        <v>802083.33333333326</v>
      </c>
      <c r="M12" s="14"/>
      <c r="O12" s="23"/>
      <c r="AA12" s="23"/>
      <c r="AB12" s="14"/>
      <c r="AC12" s="14"/>
    </row>
    <row r="13" spans="1:30">
      <c r="A13" s="53">
        <v>10</v>
      </c>
      <c r="B13" s="40" t="s">
        <v>74</v>
      </c>
      <c r="C13" s="41" t="s">
        <v>64</v>
      </c>
      <c r="D13" s="42">
        <v>42.91</v>
      </c>
      <c r="E13" s="43">
        <v>42.95</v>
      </c>
      <c r="F13" s="44">
        <v>2</v>
      </c>
      <c r="G13" s="45">
        <v>2.2599999999999998</v>
      </c>
      <c r="H13" s="46">
        <v>15500</v>
      </c>
      <c r="I13" s="46">
        <f t="shared" si="0"/>
        <v>665725</v>
      </c>
      <c r="J13" s="47" t="s">
        <v>12</v>
      </c>
      <c r="L13" s="37">
        <f t="shared" si="1"/>
        <v>616412.03703703696</v>
      </c>
      <c r="M13" s="14"/>
      <c r="O13" s="23"/>
      <c r="AA13" s="23"/>
      <c r="AB13" s="14"/>
      <c r="AC13" s="14"/>
    </row>
    <row r="14" spans="1:30">
      <c r="A14" s="53">
        <v>11</v>
      </c>
      <c r="B14" s="40" t="s">
        <v>75</v>
      </c>
      <c r="C14" s="41" t="s">
        <v>64</v>
      </c>
      <c r="D14" s="48">
        <v>47.48</v>
      </c>
      <c r="E14" s="49">
        <v>46.21</v>
      </c>
      <c r="F14" s="44">
        <v>2</v>
      </c>
      <c r="G14" s="45">
        <v>2.2599999999999998</v>
      </c>
      <c r="H14" s="46">
        <v>14900</v>
      </c>
      <c r="I14" s="46">
        <f t="shared" si="0"/>
        <v>688529</v>
      </c>
      <c r="J14" s="47" t="s">
        <v>12</v>
      </c>
      <c r="L14" s="37">
        <f t="shared" si="1"/>
        <v>637526.8518518518</v>
      </c>
      <c r="M14" s="14"/>
      <c r="O14" s="23"/>
      <c r="AA14" s="28" t="s">
        <v>60</v>
      </c>
      <c r="AB14" s="50" t="s">
        <v>67</v>
      </c>
      <c r="AC14" s="50" t="s">
        <v>62</v>
      </c>
      <c r="AD14" s="27" t="s">
        <v>59</v>
      </c>
    </row>
    <row r="15" spans="1:30">
      <c r="A15" s="53">
        <v>12</v>
      </c>
      <c r="B15" s="40" t="s">
        <v>76</v>
      </c>
      <c r="C15" s="41" t="s">
        <v>64</v>
      </c>
      <c r="D15" s="42">
        <v>50.44</v>
      </c>
      <c r="E15" s="43">
        <v>51.24</v>
      </c>
      <c r="F15" s="44">
        <v>2</v>
      </c>
      <c r="G15" s="45">
        <v>2.2599999999999998</v>
      </c>
      <c r="H15" s="46">
        <v>14900</v>
      </c>
      <c r="I15" s="46">
        <f t="shared" si="0"/>
        <v>763476</v>
      </c>
      <c r="J15" s="47" t="s">
        <v>12</v>
      </c>
      <c r="L15" s="37">
        <f t="shared" si="1"/>
        <v>706922.22222222213</v>
      </c>
      <c r="M15" s="14"/>
      <c r="N15" s="27" t="s">
        <v>59</v>
      </c>
      <c r="O15" s="28" t="s">
        <v>60</v>
      </c>
      <c r="P15" s="27" t="s">
        <v>61</v>
      </c>
      <c r="Q15" s="27" t="s">
        <v>62</v>
      </c>
      <c r="AA15" s="23">
        <f>D14</f>
        <v>47.48</v>
      </c>
      <c r="AB15" s="14">
        <f t="shared" ref="AB15:AC15" si="8">H14</f>
        <v>14900</v>
      </c>
      <c r="AC15" s="14">
        <f t="shared" si="8"/>
        <v>688529</v>
      </c>
      <c r="AD15" s="22">
        <v>1</v>
      </c>
    </row>
    <row r="16" spans="1:30" ht="15.75" customHeight="1">
      <c r="A16" s="39">
        <v>13</v>
      </c>
      <c r="B16" s="54" t="s">
        <v>77</v>
      </c>
      <c r="C16" s="55" t="s">
        <v>64</v>
      </c>
      <c r="D16" s="56">
        <v>28.34</v>
      </c>
      <c r="E16" s="57">
        <v>28.27</v>
      </c>
      <c r="F16" s="58">
        <v>2</v>
      </c>
      <c r="G16" s="59">
        <v>2.2599999999999998</v>
      </c>
      <c r="H16" s="60">
        <v>20000</v>
      </c>
      <c r="I16" s="60">
        <f t="shared" si="0"/>
        <v>565400</v>
      </c>
      <c r="J16" s="61" t="s">
        <v>12</v>
      </c>
      <c r="L16" s="37">
        <f t="shared" si="1"/>
        <v>523518.51851851848</v>
      </c>
      <c r="M16" s="14"/>
      <c r="N16" s="22">
        <v>1</v>
      </c>
      <c r="O16" s="23">
        <f>D11</f>
        <v>39.549999999999997</v>
      </c>
      <c r="P16" s="14">
        <f t="shared" ref="P16:Q16" si="9">H11</f>
        <v>17500</v>
      </c>
      <c r="Q16" s="14">
        <f t="shared" si="9"/>
        <v>688450.00000000012</v>
      </c>
      <c r="AA16" s="23">
        <f>D27</f>
        <v>47.48</v>
      </c>
      <c r="AB16" s="14">
        <f t="shared" ref="AB16:AC16" si="10">H27</f>
        <v>15400</v>
      </c>
      <c r="AC16" s="14">
        <f t="shared" si="10"/>
        <v>711634</v>
      </c>
      <c r="AD16" s="22">
        <v>2</v>
      </c>
    </row>
    <row r="17" spans="1:30">
      <c r="A17" s="1">
        <v>14</v>
      </c>
      <c r="B17" s="29" t="s">
        <v>78</v>
      </c>
      <c r="C17" s="30" t="s">
        <v>79</v>
      </c>
      <c r="D17" s="62">
        <v>43.96</v>
      </c>
      <c r="E17" s="63">
        <v>44.44</v>
      </c>
      <c r="F17" s="33">
        <v>2</v>
      </c>
      <c r="G17" s="34">
        <v>6.24</v>
      </c>
      <c r="H17" s="35">
        <f t="shared" ref="H17:H28" si="11">H4+500</f>
        <v>17400</v>
      </c>
      <c r="I17" s="35">
        <f t="shared" si="0"/>
        <v>773256</v>
      </c>
      <c r="J17" s="36" t="s">
        <v>12</v>
      </c>
      <c r="L17" s="37">
        <f t="shared" si="1"/>
        <v>715977.77777777775</v>
      </c>
      <c r="M17" s="14"/>
      <c r="N17" s="22">
        <v>2</v>
      </c>
      <c r="O17" s="23">
        <f>D24</f>
        <v>39.549999999999997</v>
      </c>
      <c r="P17" s="14">
        <f t="shared" ref="P17:Q17" si="12">H24</f>
        <v>18000</v>
      </c>
      <c r="Q17" s="14">
        <f t="shared" si="12"/>
        <v>708120.00000000012</v>
      </c>
      <c r="AA17" s="23">
        <f>D40</f>
        <v>47.48</v>
      </c>
      <c r="AB17" s="14">
        <f t="shared" ref="AB17:AC17" si="13">H40</f>
        <v>15900</v>
      </c>
      <c r="AC17" s="14">
        <f t="shared" si="13"/>
        <v>734739</v>
      </c>
      <c r="AD17" s="22">
        <v>3</v>
      </c>
    </row>
    <row r="18" spans="1:30">
      <c r="A18" s="39">
        <v>15</v>
      </c>
      <c r="B18" s="40" t="s">
        <v>80</v>
      </c>
      <c r="C18" s="41" t="s">
        <v>79</v>
      </c>
      <c r="D18" s="42">
        <v>34.67</v>
      </c>
      <c r="E18" s="43">
        <v>34.53</v>
      </c>
      <c r="F18" s="44">
        <v>2</v>
      </c>
      <c r="G18" s="45">
        <v>7.18</v>
      </c>
      <c r="H18" s="46">
        <f t="shared" si="11"/>
        <v>20000</v>
      </c>
      <c r="I18" s="46">
        <f t="shared" si="0"/>
        <v>690600</v>
      </c>
      <c r="J18" s="47" t="s">
        <v>12</v>
      </c>
      <c r="L18" s="37">
        <f t="shared" si="1"/>
        <v>639444.44444444438</v>
      </c>
      <c r="M18" s="14"/>
      <c r="N18" s="22">
        <v>3</v>
      </c>
      <c r="O18" s="23">
        <f>D37</f>
        <v>39.549999999999997</v>
      </c>
      <c r="P18" s="14">
        <f t="shared" ref="P18:Q18" si="14">H37</f>
        <v>18500</v>
      </c>
      <c r="Q18" s="14">
        <f t="shared" si="14"/>
        <v>727790.00000000012</v>
      </c>
      <c r="AA18" s="23"/>
      <c r="AB18" s="14"/>
      <c r="AC18" s="14"/>
    </row>
    <row r="19" spans="1:30">
      <c r="A19" s="1">
        <v>16</v>
      </c>
      <c r="B19" s="40" t="s">
        <v>81</v>
      </c>
      <c r="C19" s="41" t="s">
        <v>79</v>
      </c>
      <c r="D19" s="42">
        <v>69.05</v>
      </c>
      <c r="E19" s="43">
        <v>71.099999999999994</v>
      </c>
      <c r="F19" s="44">
        <v>4</v>
      </c>
      <c r="G19" s="45">
        <f>7.07+7.73+5.68</f>
        <v>20.48</v>
      </c>
      <c r="H19" s="46">
        <f t="shared" si="11"/>
        <v>18500</v>
      </c>
      <c r="I19" s="46">
        <f t="shared" si="0"/>
        <v>1315350</v>
      </c>
      <c r="J19" s="47" t="s">
        <v>12</v>
      </c>
      <c r="L19" s="37">
        <f t="shared" si="1"/>
        <v>1217916.6666666665</v>
      </c>
      <c r="M19" s="14"/>
      <c r="O19" s="23"/>
      <c r="AA19" s="23"/>
      <c r="AB19" s="14"/>
      <c r="AC19" s="14"/>
    </row>
    <row r="20" spans="1:30">
      <c r="A20" s="39">
        <v>17</v>
      </c>
      <c r="B20" s="40" t="s">
        <v>82</v>
      </c>
      <c r="C20" s="41" t="s">
        <v>79</v>
      </c>
      <c r="D20" s="48">
        <v>30.2</v>
      </c>
      <c r="E20" s="49">
        <v>30.1</v>
      </c>
      <c r="F20" s="44">
        <v>2</v>
      </c>
      <c r="G20" s="45">
        <v>7.07</v>
      </c>
      <c r="H20" s="46">
        <f t="shared" si="11"/>
        <v>20500</v>
      </c>
      <c r="I20" s="46">
        <f t="shared" si="0"/>
        <v>617050</v>
      </c>
      <c r="J20" s="47" t="s">
        <v>12</v>
      </c>
      <c r="L20" s="37">
        <f t="shared" si="1"/>
        <v>571342.59259259258</v>
      </c>
      <c r="M20" s="14"/>
      <c r="O20" s="23"/>
      <c r="AA20" s="23"/>
      <c r="AB20" s="14"/>
      <c r="AC20" s="14"/>
    </row>
    <row r="21" spans="1:30" ht="15.75" customHeight="1">
      <c r="A21" s="1">
        <v>18</v>
      </c>
      <c r="B21" s="40" t="s">
        <v>83</v>
      </c>
      <c r="C21" s="41" t="s">
        <v>79</v>
      </c>
      <c r="D21" s="48">
        <v>43.51</v>
      </c>
      <c r="E21" s="49">
        <v>42.81</v>
      </c>
      <c r="F21" s="44">
        <v>2</v>
      </c>
      <c r="G21" s="45">
        <v>3.45</v>
      </c>
      <c r="H21" s="46">
        <f t="shared" si="11"/>
        <v>17000</v>
      </c>
      <c r="I21" s="46">
        <f t="shared" si="0"/>
        <v>727770</v>
      </c>
      <c r="J21" s="47" t="s">
        <v>12</v>
      </c>
      <c r="L21" s="37">
        <f t="shared" si="1"/>
        <v>673861.11111111112</v>
      </c>
      <c r="M21" s="14"/>
      <c r="O21" s="23"/>
      <c r="AA21" s="23"/>
      <c r="AB21" s="14"/>
      <c r="AC21" s="14"/>
    </row>
    <row r="22" spans="1:30" ht="15.75" customHeight="1">
      <c r="A22" s="1">
        <v>19</v>
      </c>
      <c r="B22" s="40" t="s">
        <v>84</v>
      </c>
      <c r="C22" s="41" t="s">
        <v>79</v>
      </c>
      <c r="D22" s="42">
        <v>48.71</v>
      </c>
      <c r="E22" s="43">
        <v>48.92</v>
      </c>
      <c r="F22" s="44">
        <v>2</v>
      </c>
      <c r="G22" s="45">
        <v>3.45</v>
      </c>
      <c r="H22" s="46">
        <f t="shared" si="11"/>
        <v>16500</v>
      </c>
      <c r="I22" s="46">
        <f t="shared" si="0"/>
        <v>807180</v>
      </c>
      <c r="J22" s="47" t="s">
        <v>12</v>
      </c>
      <c r="L22" s="37">
        <f t="shared" si="1"/>
        <v>747388.88888888888</v>
      </c>
      <c r="M22" s="14"/>
      <c r="N22" s="27" t="s">
        <v>59</v>
      </c>
      <c r="O22" s="28" t="s">
        <v>60</v>
      </c>
      <c r="P22" s="27" t="s">
        <v>61</v>
      </c>
      <c r="Q22" s="27" t="s">
        <v>62</v>
      </c>
      <c r="AA22" s="28" t="s">
        <v>60</v>
      </c>
      <c r="AB22" s="50" t="s">
        <v>67</v>
      </c>
      <c r="AC22" s="50" t="s">
        <v>62</v>
      </c>
      <c r="AD22" s="27" t="s">
        <v>59</v>
      </c>
    </row>
    <row r="23" spans="1:30" ht="15.75" customHeight="1">
      <c r="A23" s="1">
        <v>20</v>
      </c>
      <c r="B23" s="40" t="s">
        <v>85</v>
      </c>
      <c r="C23" s="41" t="s">
        <v>79</v>
      </c>
      <c r="D23" s="42">
        <v>37.729999999999997</v>
      </c>
      <c r="E23" s="43">
        <v>38.35</v>
      </c>
      <c r="F23" s="44">
        <v>2</v>
      </c>
      <c r="G23" s="45">
        <v>7.07</v>
      </c>
      <c r="H23" s="46">
        <f t="shared" si="11"/>
        <v>18000</v>
      </c>
      <c r="I23" s="46">
        <f t="shared" si="0"/>
        <v>690300</v>
      </c>
      <c r="J23" s="47" t="s">
        <v>12</v>
      </c>
      <c r="L23" s="37">
        <f t="shared" si="1"/>
        <v>639166.66666666663</v>
      </c>
      <c r="M23" s="14"/>
      <c r="N23" s="22">
        <v>1</v>
      </c>
      <c r="O23" s="14">
        <f>D10</f>
        <v>37.729999999999997</v>
      </c>
      <c r="P23" s="14">
        <f t="shared" ref="P23:Q23" si="15">H10</f>
        <v>17500</v>
      </c>
      <c r="Q23" s="14">
        <f t="shared" si="15"/>
        <v>670425</v>
      </c>
      <c r="AA23" s="23">
        <f>D15</f>
        <v>50.44</v>
      </c>
      <c r="AB23" s="14">
        <f t="shared" ref="AB23:AC23" si="16">H15</f>
        <v>14900</v>
      </c>
      <c r="AC23" s="14">
        <f t="shared" si="16"/>
        <v>763476</v>
      </c>
      <c r="AD23" s="22">
        <v>1</v>
      </c>
    </row>
    <row r="24" spans="1:30" ht="15.75" customHeight="1">
      <c r="A24" s="1">
        <v>21</v>
      </c>
      <c r="B24" s="40" t="s">
        <v>86</v>
      </c>
      <c r="C24" s="41" t="s">
        <v>79</v>
      </c>
      <c r="D24" s="42">
        <v>39.549999999999997</v>
      </c>
      <c r="E24" s="43">
        <v>39.340000000000003</v>
      </c>
      <c r="F24" s="44">
        <v>2</v>
      </c>
      <c r="G24" s="45">
        <v>7.62</v>
      </c>
      <c r="H24" s="46">
        <f t="shared" si="11"/>
        <v>18000</v>
      </c>
      <c r="I24" s="46">
        <f t="shared" si="0"/>
        <v>708120.00000000012</v>
      </c>
      <c r="J24" s="47" t="s">
        <v>12</v>
      </c>
      <c r="L24" s="37">
        <f t="shared" si="1"/>
        <v>655666.66666666674</v>
      </c>
      <c r="M24" s="14"/>
      <c r="N24" s="22">
        <v>2</v>
      </c>
      <c r="O24" s="14">
        <f>D23</f>
        <v>37.729999999999997</v>
      </c>
      <c r="P24" s="14">
        <f t="shared" ref="P24:Q24" si="17">H23</f>
        <v>18000</v>
      </c>
      <c r="Q24" s="14">
        <f t="shared" si="17"/>
        <v>690300</v>
      </c>
      <c r="AA24" s="23">
        <f>D28</f>
        <v>50.44</v>
      </c>
      <c r="AB24" s="14">
        <f t="shared" ref="AB24:AC24" si="18">H28</f>
        <v>15400</v>
      </c>
      <c r="AC24" s="14">
        <f t="shared" si="18"/>
        <v>789096</v>
      </c>
      <c r="AD24" s="22">
        <v>2</v>
      </c>
    </row>
    <row r="25" spans="1:30" ht="15.75" customHeight="1">
      <c r="A25" s="39">
        <v>22</v>
      </c>
      <c r="B25" s="40" t="s">
        <v>87</v>
      </c>
      <c r="C25" s="41" t="s">
        <v>79</v>
      </c>
      <c r="D25" s="42">
        <v>49.48</v>
      </c>
      <c r="E25" s="43">
        <v>49.5</v>
      </c>
      <c r="F25" s="44">
        <v>3</v>
      </c>
      <c r="G25" s="45">
        <v>6.72</v>
      </c>
      <c r="H25" s="46">
        <f t="shared" si="11"/>
        <v>18000</v>
      </c>
      <c r="I25" s="46">
        <f t="shared" si="0"/>
        <v>891000</v>
      </c>
      <c r="J25" s="47" t="s">
        <v>12</v>
      </c>
      <c r="L25" s="37">
        <f t="shared" si="1"/>
        <v>825000</v>
      </c>
      <c r="M25" s="14"/>
      <c r="N25" s="22">
        <v>3</v>
      </c>
      <c r="O25" s="14">
        <f>D36</f>
        <v>37.729999999999997</v>
      </c>
      <c r="P25" s="14">
        <f t="shared" ref="P25:Q25" si="19">H36</f>
        <v>19000</v>
      </c>
      <c r="Q25" s="14">
        <f t="shared" si="19"/>
        <v>728650</v>
      </c>
      <c r="AA25" s="23">
        <f>D41</f>
        <v>50.44</v>
      </c>
      <c r="AB25" s="14">
        <f t="shared" ref="AB25:AC25" si="20">H41</f>
        <v>15900</v>
      </c>
      <c r="AC25" s="14">
        <f t="shared" si="20"/>
        <v>814716</v>
      </c>
      <c r="AD25" s="22">
        <v>3</v>
      </c>
    </row>
    <row r="26" spans="1:30" ht="15.75" customHeight="1">
      <c r="A26" s="53">
        <v>23</v>
      </c>
      <c r="B26" s="40" t="s">
        <v>88</v>
      </c>
      <c r="C26" s="41" t="s">
        <v>79</v>
      </c>
      <c r="D26" s="42">
        <v>42.91</v>
      </c>
      <c r="E26" s="43">
        <v>42.95</v>
      </c>
      <c r="F26" s="44">
        <v>2</v>
      </c>
      <c r="G26" s="45">
        <v>2.2599999999999998</v>
      </c>
      <c r="H26" s="46">
        <f t="shared" si="11"/>
        <v>16000</v>
      </c>
      <c r="I26" s="46">
        <f t="shared" si="0"/>
        <v>687200</v>
      </c>
      <c r="J26" s="47" t="s">
        <v>12</v>
      </c>
      <c r="L26" s="37">
        <f t="shared" si="1"/>
        <v>636296.29629629629</v>
      </c>
      <c r="M26" s="14"/>
      <c r="O26" s="23"/>
      <c r="AA26" s="23"/>
      <c r="AB26" s="14"/>
      <c r="AC26" s="14"/>
    </row>
    <row r="27" spans="1:30" ht="15.75" customHeight="1">
      <c r="A27" s="53">
        <v>24</v>
      </c>
      <c r="B27" s="40" t="s">
        <v>89</v>
      </c>
      <c r="C27" s="41" t="s">
        <v>79</v>
      </c>
      <c r="D27" s="42">
        <v>47.48</v>
      </c>
      <c r="E27" s="43">
        <v>46.21</v>
      </c>
      <c r="F27" s="44">
        <v>2</v>
      </c>
      <c r="G27" s="45">
        <v>2.2599999999999998</v>
      </c>
      <c r="H27" s="46">
        <f t="shared" si="11"/>
        <v>15400</v>
      </c>
      <c r="I27" s="46">
        <f t="shared" si="0"/>
        <v>711634</v>
      </c>
      <c r="J27" s="47" t="s">
        <v>12</v>
      </c>
      <c r="L27" s="37">
        <f t="shared" si="1"/>
        <v>658920.37037037034</v>
      </c>
      <c r="M27" s="14"/>
      <c r="N27" s="27" t="s">
        <v>59</v>
      </c>
      <c r="O27" s="28" t="s">
        <v>60</v>
      </c>
      <c r="P27" s="27" t="s">
        <v>61</v>
      </c>
      <c r="Q27" s="27" t="s">
        <v>62</v>
      </c>
      <c r="AA27" s="23"/>
      <c r="AB27" s="14"/>
      <c r="AC27" s="14"/>
    </row>
    <row r="28" spans="1:30" ht="15.75" customHeight="1">
      <c r="A28" s="53">
        <v>25</v>
      </c>
      <c r="B28" s="40" t="s">
        <v>90</v>
      </c>
      <c r="C28" s="41" t="s">
        <v>79</v>
      </c>
      <c r="D28" s="42">
        <v>50.44</v>
      </c>
      <c r="E28" s="43">
        <v>51.24</v>
      </c>
      <c r="F28" s="44">
        <v>2</v>
      </c>
      <c r="G28" s="45">
        <v>2.2599999999999998</v>
      </c>
      <c r="H28" s="46">
        <f t="shared" si="11"/>
        <v>15400</v>
      </c>
      <c r="I28" s="46">
        <f t="shared" si="0"/>
        <v>789096</v>
      </c>
      <c r="J28" s="47" t="s">
        <v>12</v>
      </c>
      <c r="L28" s="37">
        <f t="shared" si="1"/>
        <v>730644.44444444438</v>
      </c>
      <c r="M28" s="14"/>
      <c r="N28" s="22">
        <v>1</v>
      </c>
      <c r="O28" s="23">
        <f>D9</f>
        <v>48.71</v>
      </c>
      <c r="P28" s="14">
        <f t="shared" ref="P28:Q28" si="21">H9</f>
        <v>16000</v>
      </c>
      <c r="Q28" s="14">
        <f t="shared" si="21"/>
        <v>782240</v>
      </c>
      <c r="AA28" s="28" t="s">
        <v>60</v>
      </c>
      <c r="AB28" s="50" t="s">
        <v>67</v>
      </c>
      <c r="AC28" s="50" t="s">
        <v>62</v>
      </c>
      <c r="AD28" s="27" t="s">
        <v>59</v>
      </c>
    </row>
    <row r="29" spans="1:30" ht="15.75" customHeight="1">
      <c r="A29" s="39">
        <v>26</v>
      </c>
      <c r="B29" s="54" t="s">
        <v>91</v>
      </c>
      <c r="C29" s="55" t="s">
        <v>79</v>
      </c>
      <c r="D29" s="56">
        <v>28.34</v>
      </c>
      <c r="E29" s="57">
        <v>28.27</v>
      </c>
      <c r="F29" s="58">
        <v>2</v>
      </c>
      <c r="G29" s="59">
        <v>2.2599999999999998</v>
      </c>
      <c r="H29" s="60">
        <f>H16+1000</f>
        <v>21000</v>
      </c>
      <c r="I29" s="60">
        <f t="shared" si="0"/>
        <v>593670</v>
      </c>
      <c r="J29" s="61" t="s">
        <v>12</v>
      </c>
      <c r="L29" s="37">
        <f t="shared" si="1"/>
        <v>549694.44444444438</v>
      </c>
      <c r="M29" s="14"/>
      <c r="N29" s="22">
        <v>2</v>
      </c>
      <c r="O29" s="23">
        <f>D22</f>
        <v>48.71</v>
      </c>
      <c r="P29" s="14">
        <f t="shared" ref="P29:Q29" si="22">H22</f>
        <v>16500</v>
      </c>
      <c r="Q29" s="14">
        <f t="shared" si="22"/>
        <v>807180</v>
      </c>
      <c r="AA29" s="23">
        <f>D16</f>
        <v>28.34</v>
      </c>
      <c r="AB29" s="14">
        <f t="shared" ref="AB29:AC29" si="23">H16</f>
        <v>20000</v>
      </c>
      <c r="AC29" s="14">
        <f t="shared" si="23"/>
        <v>565400</v>
      </c>
      <c r="AD29" s="22">
        <v>1</v>
      </c>
    </row>
    <row r="30" spans="1:30" ht="15.75" customHeight="1">
      <c r="A30" s="1">
        <v>27</v>
      </c>
      <c r="B30" s="64" t="s">
        <v>92</v>
      </c>
      <c r="C30" s="65" t="s">
        <v>93</v>
      </c>
      <c r="D30" s="66">
        <v>43.96</v>
      </c>
      <c r="E30" s="67">
        <v>44.44</v>
      </c>
      <c r="F30" s="68">
        <v>2</v>
      </c>
      <c r="G30" s="69">
        <v>6.24</v>
      </c>
      <c r="H30" s="70">
        <v>11900</v>
      </c>
      <c r="I30" s="70">
        <f t="shared" si="0"/>
        <v>528836</v>
      </c>
      <c r="J30" s="71" t="s">
        <v>94</v>
      </c>
      <c r="K30" s="72"/>
      <c r="L30" s="73">
        <f t="shared" si="1"/>
        <v>489662.96296296292</v>
      </c>
      <c r="M30" s="14"/>
      <c r="N30" s="22">
        <v>3</v>
      </c>
      <c r="O30" s="23">
        <f>D35</f>
        <v>48.71</v>
      </c>
      <c r="P30" s="14">
        <f t="shared" ref="P30:Q30" si="24">H35</f>
        <v>17000</v>
      </c>
      <c r="Q30" s="14">
        <f t="shared" si="24"/>
        <v>831640</v>
      </c>
      <c r="AA30" s="23">
        <f>D29</f>
        <v>28.34</v>
      </c>
      <c r="AB30" s="14">
        <f t="shared" ref="AB30:AC30" si="25">H29</f>
        <v>21000</v>
      </c>
      <c r="AC30" s="14">
        <f t="shared" si="25"/>
        <v>593670</v>
      </c>
      <c r="AD30" s="22">
        <v>2</v>
      </c>
    </row>
    <row r="31" spans="1:30" ht="15.75" customHeight="1">
      <c r="A31" s="1">
        <v>28</v>
      </c>
      <c r="B31" s="74" t="s">
        <v>95</v>
      </c>
      <c r="C31" s="75" t="s">
        <v>93</v>
      </c>
      <c r="D31" s="76">
        <v>34.67</v>
      </c>
      <c r="E31" s="77">
        <v>34.53</v>
      </c>
      <c r="F31" s="78">
        <v>2</v>
      </c>
      <c r="G31" s="79">
        <v>7.18</v>
      </c>
      <c r="H31" s="80">
        <v>11900</v>
      </c>
      <c r="I31" s="80">
        <f t="shared" si="0"/>
        <v>410907</v>
      </c>
      <c r="J31" s="81" t="s">
        <v>94</v>
      </c>
      <c r="K31" s="72"/>
      <c r="L31" s="73">
        <f t="shared" si="1"/>
        <v>380469.44444444444</v>
      </c>
      <c r="M31" s="14"/>
      <c r="O31" s="23"/>
      <c r="AA31" s="23">
        <f>D42</f>
        <v>28.34</v>
      </c>
      <c r="AB31" s="14">
        <f t="shared" ref="AB31:AC31" si="26">H42</f>
        <v>22000</v>
      </c>
      <c r="AC31" s="14">
        <f t="shared" si="26"/>
        <v>621940</v>
      </c>
      <c r="AD31" s="22">
        <v>3</v>
      </c>
    </row>
    <row r="32" spans="1:30" ht="15.75" customHeight="1">
      <c r="A32" s="1">
        <v>29</v>
      </c>
      <c r="B32" s="74" t="s">
        <v>96</v>
      </c>
      <c r="C32" s="75" t="s">
        <v>93</v>
      </c>
      <c r="D32" s="76">
        <v>69.05</v>
      </c>
      <c r="E32" s="77">
        <v>71.099999999999994</v>
      </c>
      <c r="F32" s="78">
        <v>4</v>
      </c>
      <c r="G32" s="79">
        <v>20.48</v>
      </c>
      <c r="H32" s="80">
        <v>11900</v>
      </c>
      <c r="I32" s="80">
        <f t="shared" si="0"/>
        <v>846089.99999999988</v>
      </c>
      <c r="J32" s="81" t="s">
        <v>94</v>
      </c>
      <c r="K32" s="72"/>
      <c r="L32" s="73">
        <f t="shared" si="1"/>
        <v>783416.66666666651</v>
      </c>
      <c r="M32" s="14"/>
      <c r="O32" s="23"/>
      <c r="AA32" s="23"/>
      <c r="AB32" s="14"/>
      <c r="AC32" s="14"/>
    </row>
    <row r="33" spans="1:30" ht="15.75" customHeight="1">
      <c r="A33" s="39">
        <v>30</v>
      </c>
      <c r="B33" s="40" t="s">
        <v>97</v>
      </c>
      <c r="C33" s="41" t="s">
        <v>93</v>
      </c>
      <c r="D33" s="42">
        <v>30.2</v>
      </c>
      <c r="E33" s="43">
        <v>30.1</v>
      </c>
      <c r="F33" s="44">
        <v>2</v>
      </c>
      <c r="G33" s="45">
        <v>7.07</v>
      </c>
      <c r="H33" s="46">
        <f>H20+1000</f>
        <v>21500</v>
      </c>
      <c r="I33" s="46">
        <f t="shared" si="0"/>
        <v>647150</v>
      </c>
      <c r="J33" s="47" t="s">
        <v>12</v>
      </c>
      <c r="L33" s="37">
        <f t="shared" si="1"/>
        <v>599212.96296296292</v>
      </c>
      <c r="M33" s="14"/>
      <c r="O33" s="23"/>
      <c r="AA33" s="23"/>
      <c r="AB33" s="14"/>
      <c r="AC33" s="14"/>
    </row>
    <row r="34" spans="1:30" ht="15.75" customHeight="1">
      <c r="A34" s="1">
        <v>31</v>
      </c>
      <c r="B34" s="40" t="s">
        <v>98</v>
      </c>
      <c r="C34" s="41" t="s">
        <v>93</v>
      </c>
      <c r="D34" s="42">
        <v>43.51</v>
      </c>
      <c r="E34" s="43">
        <v>42.81</v>
      </c>
      <c r="F34" s="44">
        <v>2</v>
      </c>
      <c r="G34" s="45">
        <v>3.45</v>
      </c>
      <c r="H34" s="46">
        <f t="shared" ref="H34:H35" si="27">H21+500</f>
        <v>17500</v>
      </c>
      <c r="I34" s="46">
        <f t="shared" si="0"/>
        <v>749175</v>
      </c>
      <c r="J34" s="47" t="s">
        <v>12</v>
      </c>
      <c r="L34" s="37">
        <f t="shared" si="1"/>
        <v>693680.5555555555</v>
      </c>
      <c r="M34" s="14"/>
      <c r="O34" s="23"/>
      <c r="AA34" s="23"/>
      <c r="AB34" s="14"/>
      <c r="AC34" s="14"/>
    </row>
    <row r="35" spans="1:30" ht="15.75" customHeight="1">
      <c r="A35" s="1">
        <v>32</v>
      </c>
      <c r="B35" s="40" t="s">
        <v>99</v>
      </c>
      <c r="C35" s="41" t="s">
        <v>93</v>
      </c>
      <c r="D35" s="48">
        <v>48.71</v>
      </c>
      <c r="E35" s="49">
        <v>48.92</v>
      </c>
      <c r="F35" s="44">
        <v>2</v>
      </c>
      <c r="G35" s="45">
        <v>3.45</v>
      </c>
      <c r="H35" s="46">
        <f t="shared" si="27"/>
        <v>17000</v>
      </c>
      <c r="I35" s="46">
        <f t="shared" si="0"/>
        <v>831640</v>
      </c>
      <c r="J35" s="47" t="s">
        <v>12</v>
      </c>
      <c r="L35" s="37">
        <f t="shared" si="1"/>
        <v>770037.03703703696</v>
      </c>
      <c r="M35" s="14"/>
      <c r="O35" s="23"/>
      <c r="AA35" s="28" t="s">
        <v>60</v>
      </c>
      <c r="AB35" s="50" t="s">
        <v>67</v>
      </c>
      <c r="AC35" s="50" t="s">
        <v>62</v>
      </c>
      <c r="AD35" s="27" t="s">
        <v>59</v>
      </c>
    </row>
    <row r="36" spans="1:30" ht="15.75" customHeight="1">
      <c r="A36" s="1">
        <v>33</v>
      </c>
      <c r="B36" s="40" t="s">
        <v>100</v>
      </c>
      <c r="C36" s="41" t="s">
        <v>93</v>
      </c>
      <c r="D36" s="48">
        <v>37.729999999999997</v>
      </c>
      <c r="E36" s="49">
        <v>38.35</v>
      </c>
      <c r="F36" s="44">
        <v>2</v>
      </c>
      <c r="G36" s="45">
        <v>7.07</v>
      </c>
      <c r="H36" s="46">
        <f>H23+1000</f>
        <v>19000</v>
      </c>
      <c r="I36" s="46">
        <f t="shared" si="0"/>
        <v>728650</v>
      </c>
      <c r="J36" s="47" t="s">
        <v>12</v>
      </c>
      <c r="L36" s="37">
        <f t="shared" si="1"/>
        <v>674675.92592592584</v>
      </c>
      <c r="M36" s="14"/>
      <c r="N36" s="27" t="s">
        <v>59</v>
      </c>
      <c r="O36" s="28" t="s">
        <v>60</v>
      </c>
      <c r="P36" s="27" t="s">
        <v>61</v>
      </c>
      <c r="Q36" s="27" t="s">
        <v>62</v>
      </c>
      <c r="AA36" s="82">
        <f>D4</f>
        <v>43.96</v>
      </c>
      <c r="AB36" s="83">
        <f t="shared" ref="AB36:AC36" si="28">H4</f>
        <v>16900</v>
      </c>
      <c r="AC36" s="83">
        <f t="shared" si="28"/>
        <v>751036</v>
      </c>
      <c r="AD36" s="84">
        <v>1</v>
      </c>
    </row>
    <row r="37" spans="1:30" ht="15.75" customHeight="1">
      <c r="A37" s="1">
        <v>34</v>
      </c>
      <c r="B37" s="40" t="s">
        <v>101</v>
      </c>
      <c r="C37" s="41" t="s">
        <v>93</v>
      </c>
      <c r="D37" s="42">
        <v>39.549999999999997</v>
      </c>
      <c r="E37" s="43">
        <v>39.340000000000003</v>
      </c>
      <c r="F37" s="44">
        <v>2</v>
      </c>
      <c r="G37" s="45">
        <v>7.62</v>
      </c>
      <c r="H37" s="46">
        <f>H24+500</f>
        <v>18500</v>
      </c>
      <c r="I37" s="46">
        <f t="shared" si="0"/>
        <v>727790.00000000012</v>
      </c>
      <c r="J37" s="47" t="s">
        <v>12</v>
      </c>
      <c r="L37" s="37">
        <f t="shared" si="1"/>
        <v>673879.62962962966</v>
      </c>
      <c r="M37" s="14"/>
      <c r="N37" s="22">
        <v>1</v>
      </c>
      <c r="O37" s="23">
        <f>D8</f>
        <v>43.51</v>
      </c>
      <c r="P37" s="14">
        <f t="shared" ref="P37:Q37" si="29">H8</f>
        <v>16500</v>
      </c>
      <c r="Q37" s="14">
        <f t="shared" si="29"/>
        <v>706035</v>
      </c>
      <c r="AA37" s="82">
        <f>D17</f>
        <v>43.96</v>
      </c>
      <c r="AB37" s="83">
        <f t="shared" ref="AB37:AC37" si="30">H17</f>
        <v>17400</v>
      </c>
      <c r="AC37" s="83">
        <f t="shared" si="30"/>
        <v>773256</v>
      </c>
      <c r="AD37" s="84">
        <v>2</v>
      </c>
    </row>
    <row r="38" spans="1:30" ht="15.75" customHeight="1">
      <c r="A38" s="39">
        <v>35</v>
      </c>
      <c r="B38" s="40" t="s">
        <v>102</v>
      </c>
      <c r="C38" s="41" t="s">
        <v>93</v>
      </c>
      <c r="D38" s="42">
        <v>49.48</v>
      </c>
      <c r="E38" s="43">
        <v>49.5</v>
      </c>
      <c r="F38" s="44">
        <v>3</v>
      </c>
      <c r="G38" s="45">
        <v>6.72</v>
      </c>
      <c r="H38" s="46">
        <f>H25+1000</f>
        <v>19000</v>
      </c>
      <c r="I38" s="46">
        <f t="shared" si="0"/>
        <v>940500</v>
      </c>
      <c r="J38" s="47" t="s">
        <v>12</v>
      </c>
      <c r="L38" s="37">
        <f t="shared" si="1"/>
        <v>870833.33333333326</v>
      </c>
      <c r="M38" s="14"/>
      <c r="N38" s="22">
        <v>2</v>
      </c>
      <c r="O38" s="23">
        <f>D21</f>
        <v>43.51</v>
      </c>
      <c r="P38" s="14">
        <f t="shared" ref="P38:Q38" si="31">H21</f>
        <v>17000</v>
      </c>
      <c r="Q38" s="14">
        <f t="shared" si="31"/>
        <v>727770</v>
      </c>
      <c r="AA38" s="23"/>
      <c r="AB38" s="14"/>
      <c r="AC38" s="14"/>
      <c r="AD38" s="22"/>
    </row>
    <row r="39" spans="1:30" ht="15.75" customHeight="1">
      <c r="A39" s="53">
        <v>36</v>
      </c>
      <c r="B39" s="40" t="s">
        <v>103</v>
      </c>
      <c r="C39" s="41" t="s">
        <v>93</v>
      </c>
      <c r="D39" s="42">
        <v>42.91</v>
      </c>
      <c r="E39" s="43">
        <v>42.95</v>
      </c>
      <c r="F39" s="44">
        <v>2</v>
      </c>
      <c r="G39" s="45">
        <v>2.2599999999999998</v>
      </c>
      <c r="H39" s="46">
        <f t="shared" ref="H39:H41" si="32">H26+500</f>
        <v>16500</v>
      </c>
      <c r="I39" s="46">
        <f t="shared" si="0"/>
        <v>708675</v>
      </c>
      <c r="J39" s="47" t="s">
        <v>12</v>
      </c>
      <c r="L39" s="37">
        <f t="shared" si="1"/>
        <v>656180.5555555555</v>
      </c>
      <c r="M39" s="14"/>
      <c r="N39" s="22">
        <v>3</v>
      </c>
      <c r="O39" s="23">
        <f>D34</f>
        <v>43.51</v>
      </c>
      <c r="P39" s="14">
        <f t="shared" ref="P39:Q39" si="33">H34</f>
        <v>17500</v>
      </c>
      <c r="Q39" s="14">
        <f t="shared" si="33"/>
        <v>749175</v>
      </c>
      <c r="AA39" s="23"/>
      <c r="AB39" s="14"/>
      <c r="AC39" s="14"/>
    </row>
    <row r="40" spans="1:30" ht="15.75" customHeight="1">
      <c r="A40" s="53">
        <v>37</v>
      </c>
      <c r="B40" s="40" t="s">
        <v>104</v>
      </c>
      <c r="C40" s="41" t="s">
        <v>93</v>
      </c>
      <c r="D40" s="42">
        <v>47.48</v>
      </c>
      <c r="E40" s="43">
        <v>46.21</v>
      </c>
      <c r="F40" s="44">
        <v>2</v>
      </c>
      <c r="G40" s="45">
        <v>2.2599999999999998</v>
      </c>
      <c r="H40" s="46">
        <f t="shared" si="32"/>
        <v>15900</v>
      </c>
      <c r="I40" s="46">
        <f t="shared" si="0"/>
        <v>734739</v>
      </c>
      <c r="J40" s="47" t="s">
        <v>12</v>
      </c>
      <c r="L40" s="37">
        <f t="shared" si="1"/>
        <v>680313.88888888888</v>
      </c>
      <c r="M40" s="14"/>
      <c r="O40" s="23"/>
      <c r="AA40" s="23"/>
      <c r="AB40" s="14"/>
      <c r="AC40" s="14"/>
    </row>
    <row r="41" spans="1:30" ht="15.75" customHeight="1">
      <c r="A41" s="53">
        <v>38</v>
      </c>
      <c r="B41" s="40" t="s">
        <v>105</v>
      </c>
      <c r="C41" s="41" t="s">
        <v>93</v>
      </c>
      <c r="D41" s="42">
        <v>50.44</v>
      </c>
      <c r="E41" s="43">
        <v>51.24</v>
      </c>
      <c r="F41" s="44">
        <v>2</v>
      </c>
      <c r="G41" s="45">
        <v>2.2599999999999998</v>
      </c>
      <c r="H41" s="46">
        <f t="shared" si="32"/>
        <v>15900</v>
      </c>
      <c r="I41" s="46">
        <f t="shared" si="0"/>
        <v>814716</v>
      </c>
      <c r="J41" s="47" t="s">
        <v>12</v>
      </c>
      <c r="L41" s="37">
        <f t="shared" si="1"/>
        <v>754366.66666666663</v>
      </c>
      <c r="M41" s="14"/>
      <c r="O41" s="23"/>
      <c r="AA41" s="23"/>
      <c r="AB41" s="14"/>
      <c r="AC41" s="14"/>
    </row>
    <row r="42" spans="1:30" ht="15.75" customHeight="1">
      <c r="A42" s="39">
        <v>39</v>
      </c>
      <c r="B42" s="54" t="s">
        <v>106</v>
      </c>
      <c r="C42" s="55" t="s">
        <v>93</v>
      </c>
      <c r="D42" s="56">
        <v>28.34</v>
      </c>
      <c r="E42" s="57">
        <v>28.27</v>
      </c>
      <c r="F42" s="58">
        <v>2</v>
      </c>
      <c r="G42" s="59">
        <v>2.2599999999999998</v>
      </c>
      <c r="H42" s="60">
        <f>H29+1000</f>
        <v>22000</v>
      </c>
      <c r="I42" s="60">
        <f t="shared" si="0"/>
        <v>621940</v>
      </c>
      <c r="J42" s="61" t="s">
        <v>12</v>
      </c>
      <c r="L42" s="37">
        <f t="shared" si="1"/>
        <v>575870.37037037034</v>
      </c>
      <c r="M42" s="14"/>
      <c r="O42" s="23"/>
      <c r="AA42" s="23"/>
      <c r="AB42" s="14"/>
      <c r="AC42" s="14"/>
    </row>
    <row r="43" spans="1:30" ht="15.75" customHeight="1">
      <c r="A43" s="1">
        <v>40</v>
      </c>
      <c r="B43" s="64" t="s">
        <v>107</v>
      </c>
      <c r="C43" s="65" t="s">
        <v>108</v>
      </c>
      <c r="D43" s="66">
        <v>79.47</v>
      </c>
      <c r="E43" s="67">
        <v>79.84</v>
      </c>
      <c r="F43" s="68">
        <v>4</v>
      </c>
      <c r="G43" s="69">
        <v>13.34</v>
      </c>
      <c r="H43" s="70">
        <v>11900</v>
      </c>
      <c r="I43" s="70">
        <f t="shared" si="0"/>
        <v>950096</v>
      </c>
      <c r="J43" s="71" t="s">
        <v>94</v>
      </c>
      <c r="K43" s="72"/>
      <c r="L43" s="73">
        <f t="shared" si="1"/>
        <v>879718.51851851842</v>
      </c>
      <c r="M43" s="14"/>
      <c r="N43" s="27" t="s">
        <v>59</v>
      </c>
      <c r="O43" s="28" t="s">
        <v>60</v>
      </c>
      <c r="P43" s="27" t="s">
        <v>61</v>
      </c>
      <c r="Q43" s="27" t="s">
        <v>62</v>
      </c>
      <c r="AA43" s="28" t="s">
        <v>60</v>
      </c>
      <c r="AB43" s="50" t="s">
        <v>67</v>
      </c>
      <c r="AC43" s="50" t="s">
        <v>62</v>
      </c>
      <c r="AD43" s="27" t="s">
        <v>59</v>
      </c>
    </row>
    <row r="44" spans="1:30" ht="15.75" customHeight="1">
      <c r="A44" s="1">
        <v>41</v>
      </c>
      <c r="B44" s="74" t="s">
        <v>109</v>
      </c>
      <c r="C44" s="75" t="s">
        <v>108</v>
      </c>
      <c r="D44" s="76">
        <v>69.05</v>
      </c>
      <c r="E44" s="77">
        <v>71.099999999999994</v>
      </c>
      <c r="F44" s="78">
        <v>4</v>
      </c>
      <c r="G44" s="79">
        <v>20.48</v>
      </c>
      <c r="H44" s="80">
        <v>11900</v>
      </c>
      <c r="I44" s="80">
        <f t="shared" si="0"/>
        <v>846089.99999999988</v>
      </c>
      <c r="J44" s="81" t="s">
        <v>94</v>
      </c>
      <c r="K44" s="72"/>
      <c r="L44" s="73">
        <f t="shared" si="1"/>
        <v>783416.66666666651</v>
      </c>
      <c r="M44" s="14"/>
      <c r="N44" s="22">
        <v>1</v>
      </c>
      <c r="O44" s="23">
        <f>D7</f>
        <v>30.2</v>
      </c>
      <c r="P44" s="14">
        <f t="shared" ref="P44:Q44" si="34">H7</f>
        <v>20000</v>
      </c>
      <c r="Q44" s="14">
        <f t="shared" si="34"/>
        <v>600400</v>
      </c>
      <c r="AA44" s="23">
        <f>D5</f>
        <v>34.67</v>
      </c>
      <c r="AB44" s="14">
        <f t="shared" ref="AB44:AC44" si="35">H5</f>
        <v>19500</v>
      </c>
      <c r="AC44" s="14">
        <f t="shared" si="35"/>
        <v>671580</v>
      </c>
      <c r="AD44" s="22">
        <v>1</v>
      </c>
    </row>
    <row r="45" spans="1:30" ht="15.75" customHeight="1">
      <c r="A45" s="39">
        <v>42</v>
      </c>
      <c r="B45" s="40" t="s">
        <v>110</v>
      </c>
      <c r="C45" s="41" t="s">
        <v>108</v>
      </c>
      <c r="D45" s="42">
        <v>30.2</v>
      </c>
      <c r="E45" s="43">
        <v>30.1</v>
      </c>
      <c r="F45" s="44">
        <v>2</v>
      </c>
      <c r="G45" s="45">
        <v>7.07</v>
      </c>
      <c r="H45" s="46">
        <f t="shared" ref="H45:H47" si="36">H33+500</f>
        <v>22000</v>
      </c>
      <c r="I45" s="46">
        <f t="shared" si="0"/>
        <v>662200</v>
      </c>
      <c r="J45" s="47" t="s">
        <v>12</v>
      </c>
      <c r="L45" s="37">
        <f t="shared" si="1"/>
        <v>613148.14814814809</v>
      </c>
      <c r="M45" s="14"/>
      <c r="N45" s="22">
        <v>2</v>
      </c>
      <c r="O45" s="14">
        <f>D20</f>
        <v>30.2</v>
      </c>
      <c r="P45" s="14">
        <f t="shared" ref="P45:Q45" si="37">H20</f>
        <v>20500</v>
      </c>
      <c r="Q45" s="14">
        <f t="shared" si="37"/>
        <v>617050</v>
      </c>
      <c r="AA45" s="23">
        <f>D18</f>
        <v>34.67</v>
      </c>
      <c r="AB45" s="14">
        <f t="shared" ref="AB45:AC45" si="38">H18</f>
        <v>20000</v>
      </c>
      <c r="AC45" s="14">
        <f t="shared" si="38"/>
        <v>690600</v>
      </c>
      <c r="AD45" s="22">
        <v>2</v>
      </c>
    </row>
    <row r="46" spans="1:30" ht="15.75" customHeight="1">
      <c r="A46" s="1">
        <v>43</v>
      </c>
      <c r="B46" s="40" t="s">
        <v>111</v>
      </c>
      <c r="C46" s="41" t="s">
        <v>108</v>
      </c>
      <c r="D46" s="42">
        <v>43.51</v>
      </c>
      <c r="E46" s="43">
        <v>42.81</v>
      </c>
      <c r="F46" s="44">
        <v>2</v>
      </c>
      <c r="G46" s="45">
        <v>3.45</v>
      </c>
      <c r="H46" s="46">
        <f t="shared" si="36"/>
        <v>18000</v>
      </c>
      <c r="I46" s="46">
        <f t="shared" si="0"/>
        <v>770580</v>
      </c>
      <c r="J46" s="47" t="s">
        <v>12</v>
      </c>
      <c r="L46" s="37">
        <f t="shared" si="1"/>
        <v>713500</v>
      </c>
      <c r="M46" s="14"/>
      <c r="N46" s="22">
        <v>3</v>
      </c>
      <c r="O46" s="14">
        <f>D33</f>
        <v>30.2</v>
      </c>
      <c r="P46" s="14">
        <f t="shared" ref="P46:Q46" si="39">H33</f>
        <v>21500</v>
      </c>
      <c r="Q46" s="14">
        <f t="shared" si="39"/>
        <v>647150</v>
      </c>
      <c r="AA46" s="23"/>
      <c r="AB46" s="14"/>
      <c r="AC46" s="14"/>
      <c r="AD46" s="22"/>
    </row>
    <row r="47" spans="1:30" ht="15.75" customHeight="1">
      <c r="A47" s="1">
        <v>44</v>
      </c>
      <c r="B47" s="40" t="s">
        <v>112</v>
      </c>
      <c r="C47" s="41" t="s">
        <v>108</v>
      </c>
      <c r="D47" s="42">
        <v>48.71</v>
      </c>
      <c r="E47" s="43">
        <v>48.92</v>
      </c>
      <c r="F47" s="44">
        <v>2</v>
      </c>
      <c r="G47" s="45">
        <v>3.45</v>
      </c>
      <c r="H47" s="46">
        <f t="shared" si="36"/>
        <v>17500</v>
      </c>
      <c r="I47" s="46">
        <f t="shared" si="0"/>
        <v>856100</v>
      </c>
      <c r="J47" s="47" t="s">
        <v>12</v>
      </c>
      <c r="L47" s="37">
        <f t="shared" si="1"/>
        <v>792685.18518518517</v>
      </c>
      <c r="M47" s="14"/>
      <c r="O47" s="23"/>
      <c r="AA47" s="23"/>
      <c r="AB47" s="14"/>
      <c r="AC47" s="14"/>
    </row>
    <row r="48" spans="1:30" ht="15.75" customHeight="1">
      <c r="A48" s="1">
        <v>45</v>
      </c>
      <c r="B48" s="54" t="s">
        <v>113</v>
      </c>
      <c r="C48" s="55" t="s">
        <v>108</v>
      </c>
      <c r="D48" s="56">
        <v>82.16</v>
      </c>
      <c r="E48" s="57">
        <v>82.61</v>
      </c>
      <c r="F48" s="58">
        <v>4</v>
      </c>
      <c r="G48" s="85" t="s">
        <v>114</v>
      </c>
      <c r="H48" s="60">
        <v>21900</v>
      </c>
      <c r="I48" s="60">
        <f t="shared" si="0"/>
        <v>1809159</v>
      </c>
      <c r="J48" s="61" t="s">
        <v>12</v>
      </c>
      <c r="L48" s="37">
        <f t="shared" si="1"/>
        <v>1675147.222222222</v>
      </c>
      <c r="M48" s="14"/>
      <c r="O48" s="23"/>
      <c r="AA48" s="23"/>
      <c r="AB48" s="14"/>
      <c r="AC48" s="14"/>
    </row>
    <row r="49" spans="1:30" ht="15.75" customHeight="1">
      <c r="A49" s="1">
        <v>46</v>
      </c>
      <c r="B49" s="29" t="s">
        <v>115</v>
      </c>
      <c r="C49" s="30" t="s">
        <v>116</v>
      </c>
      <c r="D49" s="31">
        <v>72.25</v>
      </c>
      <c r="E49" s="32">
        <v>72.680000000000007</v>
      </c>
      <c r="F49" s="33">
        <v>4</v>
      </c>
      <c r="G49" s="34">
        <v>13.34</v>
      </c>
      <c r="H49" s="35">
        <f>19000</f>
        <v>19000</v>
      </c>
      <c r="I49" s="35">
        <f t="shared" si="0"/>
        <v>1380920.0000000002</v>
      </c>
      <c r="J49" s="36" t="s">
        <v>12</v>
      </c>
      <c r="L49" s="37">
        <f t="shared" si="1"/>
        <v>1278629.6296296297</v>
      </c>
      <c r="M49" s="14"/>
      <c r="O49" s="23"/>
      <c r="AA49" s="23"/>
      <c r="AB49" s="14"/>
      <c r="AC49" s="14"/>
    </row>
    <row r="50" spans="1:30" ht="15.75" customHeight="1">
      <c r="A50" s="1">
        <v>47</v>
      </c>
      <c r="B50" s="40" t="s">
        <v>117</v>
      </c>
      <c r="C50" s="41" t="s">
        <v>116</v>
      </c>
      <c r="D50" s="42">
        <v>65.91</v>
      </c>
      <c r="E50" s="43">
        <v>71.099999999999994</v>
      </c>
      <c r="F50" s="44">
        <v>4</v>
      </c>
      <c r="G50" s="45">
        <v>20.48</v>
      </c>
      <c r="H50" s="46">
        <v>19000</v>
      </c>
      <c r="I50" s="46">
        <f t="shared" si="0"/>
        <v>1350900</v>
      </c>
      <c r="J50" s="47" t="s">
        <v>12</v>
      </c>
      <c r="L50" s="37">
        <f t="shared" si="1"/>
        <v>1250833.3333333333</v>
      </c>
      <c r="M50" s="14"/>
      <c r="O50" s="23"/>
      <c r="AA50" s="23"/>
      <c r="AB50" s="14"/>
      <c r="AC50" s="14"/>
    </row>
    <row r="51" spans="1:30" ht="15.75" customHeight="1">
      <c r="A51" s="39">
        <v>48</v>
      </c>
      <c r="B51" s="40" t="s">
        <v>118</v>
      </c>
      <c r="C51" s="41" t="s">
        <v>116</v>
      </c>
      <c r="D51" s="48">
        <v>28.46</v>
      </c>
      <c r="E51" s="49">
        <v>30.1</v>
      </c>
      <c r="F51" s="44">
        <v>2</v>
      </c>
      <c r="G51" s="45">
        <v>7.07</v>
      </c>
      <c r="H51" s="46">
        <v>23000</v>
      </c>
      <c r="I51" s="46">
        <f t="shared" si="0"/>
        <v>692300</v>
      </c>
      <c r="J51" s="47" t="s">
        <v>12</v>
      </c>
      <c r="L51" s="37">
        <f t="shared" si="1"/>
        <v>641018.51851851842</v>
      </c>
      <c r="M51" s="14"/>
      <c r="O51" s="23"/>
      <c r="AA51" s="28" t="s">
        <v>60</v>
      </c>
      <c r="AB51" s="50" t="s">
        <v>67</v>
      </c>
      <c r="AC51" s="50" t="s">
        <v>62</v>
      </c>
      <c r="AD51" s="27" t="s">
        <v>59</v>
      </c>
    </row>
    <row r="52" spans="1:30" ht="15.75" customHeight="1">
      <c r="A52" s="1">
        <v>49</v>
      </c>
      <c r="B52" s="40" t="s">
        <v>119</v>
      </c>
      <c r="C52" s="41" t="s">
        <v>116</v>
      </c>
      <c r="D52" s="42">
        <v>39.03</v>
      </c>
      <c r="E52" s="43">
        <v>38.26</v>
      </c>
      <c r="F52" s="44">
        <v>2</v>
      </c>
      <c r="G52" s="45">
        <v>3.45</v>
      </c>
      <c r="H52" s="46">
        <v>21000</v>
      </c>
      <c r="I52" s="46">
        <f t="shared" si="0"/>
        <v>803460</v>
      </c>
      <c r="J52" s="47" t="s">
        <v>12</v>
      </c>
      <c r="L52" s="37">
        <f t="shared" si="1"/>
        <v>743944.44444444438</v>
      </c>
      <c r="M52" s="14"/>
      <c r="O52" s="23"/>
      <c r="AA52" s="23">
        <f>D6</f>
        <v>69.05</v>
      </c>
      <c r="AB52" s="14">
        <f t="shared" ref="AB52:AC52" si="40">H6</f>
        <v>18000</v>
      </c>
      <c r="AC52" s="14">
        <f t="shared" si="40"/>
        <v>1278900</v>
      </c>
      <c r="AD52" s="22">
        <v>1</v>
      </c>
    </row>
    <row r="53" spans="1:30" ht="15.75" customHeight="1">
      <c r="A53" s="1">
        <v>50</v>
      </c>
      <c r="B53" s="40" t="s">
        <v>120</v>
      </c>
      <c r="C53" s="41" t="s">
        <v>116</v>
      </c>
      <c r="D53" s="42">
        <v>45.71</v>
      </c>
      <c r="E53" s="43">
        <v>47.38</v>
      </c>
      <c r="F53" s="44">
        <v>2</v>
      </c>
      <c r="G53" s="45">
        <v>7.65</v>
      </c>
      <c r="H53" s="46">
        <v>18000</v>
      </c>
      <c r="I53" s="46">
        <f t="shared" si="0"/>
        <v>852840</v>
      </c>
      <c r="J53" s="47" t="s">
        <v>12</v>
      </c>
      <c r="L53" s="37">
        <f t="shared" si="1"/>
        <v>789666.66666666663</v>
      </c>
      <c r="M53" s="14"/>
      <c r="O53" s="23"/>
      <c r="AA53" s="23">
        <f>D19</f>
        <v>69.05</v>
      </c>
      <c r="AB53" s="14">
        <f t="shared" ref="AB53:AC53" si="41">H19</f>
        <v>18500</v>
      </c>
      <c r="AC53" s="14">
        <f t="shared" si="41"/>
        <v>1315350</v>
      </c>
      <c r="AD53" s="22">
        <v>2</v>
      </c>
    </row>
    <row r="54" spans="1:30" ht="15.75" customHeight="1">
      <c r="A54" s="1">
        <v>51</v>
      </c>
      <c r="B54" s="54" t="s">
        <v>121</v>
      </c>
      <c r="C54" s="55" t="s">
        <v>116</v>
      </c>
      <c r="D54" s="56">
        <v>79.83</v>
      </c>
      <c r="E54" s="57">
        <v>80.09</v>
      </c>
      <c r="F54" s="58">
        <v>4</v>
      </c>
      <c r="G54" s="59">
        <v>21.21</v>
      </c>
      <c r="H54" s="60">
        <v>17900</v>
      </c>
      <c r="I54" s="60">
        <f t="shared" si="0"/>
        <v>1433611</v>
      </c>
      <c r="J54" s="61" t="s">
        <v>12</v>
      </c>
      <c r="L54" s="37">
        <f t="shared" si="1"/>
        <v>1327417.5925925926</v>
      </c>
      <c r="M54" s="14"/>
      <c r="O54" s="23"/>
      <c r="AA54" s="23"/>
      <c r="AB54" s="14"/>
      <c r="AC54" s="14"/>
      <c r="AD54" s="22"/>
    </row>
    <row r="55" spans="1:30" ht="15.75" customHeight="1">
      <c r="B55" s="86" t="s">
        <v>122</v>
      </c>
      <c r="C55" s="87"/>
      <c r="D55" s="87"/>
      <c r="E55" s="87"/>
      <c r="F55" s="88"/>
      <c r="G55" s="89"/>
      <c r="H55" s="87"/>
      <c r="I55" s="90">
        <v>49000</v>
      </c>
      <c r="J55" s="91"/>
      <c r="L55" s="14">
        <f>I55*38/1.23</f>
        <v>1513821.1382113821</v>
      </c>
      <c r="M55" s="14"/>
      <c r="O55" s="23"/>
      <c r="AA55" s="23"/>
      <c r="AB55" s="14"/>
      <c r="AC55" s="14"/>
    </row>
    <row r="56" spans="1:30" ht="15.75" customHeight="1">
      <c r="D56" s="92"/>
      <c r="E56" s="92"/>
      <c r="F56" s="23"/>
      <c r="G56" s="23"/>
      <c r="L56" s="14">
        <f>SUM(L4:L55)</f>
        <v>39846910.027100265</v>
      </c>
      <c r="M56" s="14"/>
      <c r="O56" s="23"/>
      <c r="AA56" s="23"/>
      <c r="AB56" s="14"/>
      <c r="AC56" s="14"/>
    </row>
    <row r="57" spans="1:30" ht="15.75" customHeight="1">
      <c r="F57" s="22"/>
      <c r="G57" s="22"/>
      <c r="L57" s="14">
        <f>L56*0.98</f>
        <v>39049971.826558262</v>
      </c>
      <c r="M57" s="14"/>
      <c r="O57" s="23"/>
      <c r="AA57" s="23"/>
      <c r="AB57" s="14"/>
      <c r="AC57" s="14"/>
    </row>
    <row r="58" spans="1:30" ht="15.75" customHeight="1">
      <c r="F58" s="22"/>
      <c r="G58" s="22"/>
      <c r="L58" s="14"/>
      <c r="M58" s="14"/>
      <c r="O58" s="23"/>
      <c r="AB58" s="14"/>
      <c r="AC58" s="14"/>
    </row>
    <row r="59" spans="1:30" ht="15.75" customHeight="1">
      <c r="F59" s="22"/>
      <c r="G59" s="22"/>
      <c r="L59" s="14"/>
      <c r="M59" s="14"/>
      <c r="O59" s="23"/>
      <c r="AB59" s="14"/>
      <c r="AC59" s="14"/>
    </row>
    <row r="60" spans="1:30" ht="15.75" customHeight="1">
      <c r="F60" s="22"/>
      <c r="G60" s="22"/>
      <c r="L60" s="14"/>
      <c r="M60" s="14"/>
      <c r="O60" s="23"/>
      <c r="AB60" s="14"/>
      <c r="AC60" s="14"/>
    </row>
    <row r="61" spans="1:30" ht="15.75" customHeight="1">
      <c r="F61" s="22"/>
      <c r="G61" s="22"/>
      <c r="L61" s="14"/>
      <c r="M61" s="14"/>
      <c r="O61" s="23"/>
      <c r="AB61" s="14"/>
      <c r="AC61" s="14"/>
    </row>
    <row r="62" spans="1:30" ht="15.75" customHeight="1">
      <c r="F62" s="22"/>
      <c r="G62" s="22"/>
      <c r="L62" s="14"/>
      <c r="M62" s="14"/>
      <c r="N62" s="27" t="s">
        <v>59</v>
      </c>
      <c r="O62" s="28" t="s">
        <v>60</v>
      </c>
      <c r="P62" s="27" t="s">
        <v>61</v>
      </c>
      <c r="Q62" s="27" t="s">
        <v>62</v>
      </c>
      <c r="AB62" s="14"/>
      <c r="AC62" s="14"/>
    </row>
    <row r="63" spans="1:30" ht="15.75" customHeight="1">
      <c r="F63" s="22"/>
      <c r="G63" s="22"/>
      <c r="L63" s="14"/>
      <c r="M63" s="14"/>
      <c r="N63" s="1">
        <v>4</v>
      </c>
      <c r="O63" s="14">
        <f>D48</f>
        <v>82.16</v>
      </c>
      <c r="P63" s="14">
        <f t="shared" ref="P63:Q63" si="42">H48</f>
        <v>21900</v>
      </c>
      <c r="Q63" s="14">
        <f t="shared" si="42"/>
        <v>1809159</v>
      </c>
      <c r="AB63" s="14"/>
      <c r="AC63" s="14"/>
    </row>
    <row r="64" spans="1:30" ht="15.75" customHeight="1">
      <c r="F64" s="22"/>
      <c r="G64" s="22"/>
      <c r="L64" s="14"/>
      <c r="M64" s="14"/>
      <c r="N64" s="1">
        <v>5</v>
      </c>
      <c r="O64" s="14">
        <f>D54</f>
        <v>79.83</v>
      </c>
      <c r="P64" s="14">
        <f t="shared" ref="P64:Q64" si="43">H54</f>
        <v>17900</v>
      </c>
      <c r="Q64" s="14">
        <f t="shared" si="43"/>
        <v>1433611</v>
      </c>
      <c r="AB64" s="14"/>
      <c r="AC64" s="14"/>
    </row>
    <row r="65" spans="6:30" ht="15.75" customHeight="1">
      <c r="F65" s="22"/>
      <c r="G65" s="22"/>
      <c r="L65" s="14"/>
      <c r="M65" s="14"/>
      <c r="O65" s="23"/>
      <c r="AB65" s="14"/>
      <c r="AC65" s="14"/>
    </row>
    <row r="66" spans="6:30" ht="15.75" customHeight="1">
      <c r="F66" s="22"/>
      <c r="G66" s="22"/>
      <c r="L66" s="14"/>
      <c r="M66" s="14"/>
      <c r="O66" s="23"/>
      <c r="AB66" s="14"/>
      <c r="AC66" s="14"/>
    </row>
    <row r="67" spans="6:30" ht="15.75" customHeight="1">
      <c r="F67" s="22"/>
      <c r="G67" s="22"/>
      <c r="L67" s="14"/>
      <c r="M67" s="14"/>
      <c r="O67" s="23"/>
      <c r="AB67" s="14"/>
      <c r="AC67" s="14"/>
    </row>
    <row r="68" spans="6:30" ht="15.75" customHeight="1">
      <c r="F68" s="22"/>
      <c r="G68" s="22"/>
      <c r="L68" s="14"/>
      <c r="M68" s="14"/>
      <c r="N68" s="27" t="s">
        <v>59</v>
      </c>
      <c r="O68" s="28" t="s">
        <v>60</v>
      </c>
      <c r="P68" s="27" t="s">
        <v>61</v>
      </c>
      <c r="Q68" s="27" t="s">
        <v>62</v>
      </c>
      <c r="AB68" s="14"/>
      <c r="AC68" s="14"/>
    </row>
    <row r="69" spans="6:30" ht="15.75" customHeight="1">
      <c r="F69" s="22"/>
      <c r="G69" s="22"/>
      <c r="L69" s="14"/>
      <c r="M69" s="14"/>
      <c r="N69" s="1">
        <v>4</v>
      </c>
      <c r="O69" s="23">
        <f>D47</f>
        <v>48.71</v>
      </c>
      <c r="P69" s="14">
        <f t="shared" ref="P69:Q69" si="44">H47</f>
        <v>17500</v>
      </c>
      <c r="Q69" s="14">
        <f t="shared" si="44"/>
        <v>856100</v>
      </c>
      <c r="AB69" s="14"/>
      <c r="AC69" s="14"/>
    </row>
    <row r="70" spans="6:30" ht="15.75" customHeight="1">
      <c r="F70" s="22"/>
      <c r="G70" s="22"/>
      <c r="L70" s="14"/>
      <c r="M70" s="14"/>
      <c r="N70" s="1">
        <v>5</v>
      </c>
      <c r="O70" s="23">
        <f>D53</f>
        <v>45.71</v>
      </c>
      <c r="P70" s="14">
        <f t="shared" ref="P70:Q70" si="45">H53</f>
        <v>18000</v>
      </c>
      <c r="Q70" s="14">
        <f t="shared" si="45"/>
        <v>852840</v>
      </c>
      <c r="AB70" s="14"/>
      <c r="AC70" s="14"/>
    </row>
    <row r="71" spans="6:30" ht="15.75" customHeight="1">
      <c r="F71" s="22"/>
      <c r="G71" s="22"/>
      <c r="L71" s="14"/>
      <c r="M71" s="14"/>
      <c r="O71" s="23"/>
      <c r="AB71" s="14"/>
      <c r="AC71" s="14"/>
    </row>
    <row r="72" spans="6:30" ht="15.75" customHeight="1">
      <c r="F72" s="22"/>
      <c r="G72" s="22"/>
      <c r="L72" s="14"/>
      <c r="M72" s="14"/>
      <c r="O72" s="23"/>
      <c r="AB72" s="14"/>
      <c r="AC72" s="14"/>
    </row>
    <row r="73" spans="6:30" ht="15.75" customHeight="1">
      <c r="F73" s="22"/>
      <c r="G73" s="22"/>
      <c r="L73" s="14"/>
      <c r="M73" s="14"/>
      <c r="O73" s="23"/>
      <c r="AB73" s="14"/>
      <c r="AC73" s="14"/>
    </row>
    <row r="74" spans="6:30" ht="15.75" customHeight="1">
      <c r="F74" s="22"/>
      <c r="G74" s="22"/>
      <c r="J74" s="1">
        <f>12750-11340</f>
        <v>1410</v>
      </c>
      <c r="L74" s="14"/>
      <c r="M74" s="14"/>
      <c r="O74" s="23"/>
      <c r="AB74" s="14"/>
      <c r="AC74" s="14"/>
    </row>
    <row r="75" spans="6:30" ht="15.75" customHeight="1">
      <c r="F75" s="22"/>
      <c r="G75" s="22"/>
      <c r="J75" s="1">
        <f>J74/4</f>
        <v>352.5</v>
      </c>
      <c r="L75" s="14"/>
      <c r="M75" s="14"/>
      <c r="O75" s="23"/>
      <c r="AB75" s="14"/>
      <c r="AC75" s="14"/>
    </row>
    <row r="76" spans="6:30" ht="15.75" customHeight="1">
      <c r="F76" s="22"/>
      <c r="G76" s="22"/>
      <c r="L76" s="14"/>
      <c r="M76" s="14"/>
      <c r="O76" s="23"/>
      <c r="AB76" s="14"/>
      <c r="AC76" s="14"/>
    </row>
    <row r="77" spans="6:30" ht="15.75" customHeight="1">
      <c r="F77" s="22"/>
      <c r="G77" s="22"/>
      <c r="L77" s="14"/>
      <c r="M77" s="14"/>
      <c r="O77" s="23"/>
      <c r="AA77" s="27" t="s">
        <v>60</v>
      </c>
      <c r="AB77" s="50" t="s">
        <v>67</v>
      </c>
      <c r="AC77" s="50" t="s">
        <v>62</v>
      </c>
      <c r="AD77" s="27" t="s">
        <v>59</v>
      </c>
    </row>
    <row r="78" spans="6:30" ht="15.75" customHeight="1">
      <c r="F78" s="22"/>
      <c r="G78" s="22"/>
      <c r="L78" s="14"/>
      <c r="M78" s="14"/>
      <c r="N78" s="27" t="s">
        <v>59</v>
      </c>
      <c r="O78" s="28" t="s">
        <v>60</v>
      </c>
      <c r="P78" s="27" t="s">
        <v>61</v>
      </c>
      <c r="Q78" s="27" t="s">
        <v>62</v>
      </c>
      <c r="AA78" s="14">
        <f>D49</f>
        <v>72.25</v>
      </c>
      <c r="AB78" s="14">
        <f t="shared" ref="AB78:AC78" si="46">H49</f>
        <v>19000</v>
      </c>
      <c r="AC78" s="14">
        <f t="shared" si="46"/>
        <v>1380920.0000000002</v>
      </c>
      <c r="AD78" s="1">
        <v>5</v>
      </c>
    </row>
    <row r="79" spans="6:30" ht="15.75" customHeight="1">
      <c r="F79" s="22"/>
      <c r="G79" s="22"/>
      <c r="L79" s="14"/>
      <c r="M79" s="14"/>
      <c r="N79" s="1">
        <v>4</v>
      </c>
      <c r="O79" s="14">
        <f>D46</f>
        <v>43.51</v>
      </c>
      <c r="P79" s="14">
        <f t="shared" ref="P79:Q79" si="47">H46</f>
        <v>18000</v>
      </c>
      <c r="Q79" s="14">
        <f t="shared" si="47"/>
        <v>770580</v>
      </c>
      <c r="AB79" s="14"/>
      <c r="AC79" s="14"/>
    </row>
    <row r="80" spans="6:30" ht="15.75" customHeight="1">
      <c r="F80" s="22"/>
      <c r="G80" s="22"/>
      <c r="L80" s="14"/>
      <c r="M80" s="14"/>
      <c r="N80" s="1">
        <v>5</v>
      </c>
      <c r="O80" s="14">
        <f>D52</f>
        <v>39.03</v>
      </c>
      <c r="P80" s="14">
        <f t="shared" ref="P80:Q80" si="48">H52</f>
        <v>21000</v>
      </c>
      <c r="Q80" s="14">
        <f t="shared" si="48"/>
        <v>803460</v>
      </c>
      <c r="AB80" s="14"/>
      <c r="AC80" s="14"/>
    </row>
    <row r="81" spans="6:30" ht="15.75" customHeight="1">
      <c r="F81" s="22"/>
      <c r="G81" s="22"/>
      <c r="L81" s="14"/>
      <c r="M81" s="14"/>
      <c r="O81" s="23"/>
      <c r="AB81" s="14"/>
      <c r="AC81" s="14"/>
    </row>
    <row r="82" spans="6:30" ht="15.75" customHeight="1">
      <c r="F82" s="22"/>
      <c r="G82" s="22"/>
      <c r="L82" s="14"/>
      <c r="M82" s="14"/>
      <c r="O82" s="23"/>
      <c r="AB82" s="14"/>
      <c r="AC82" s="14"/>
    </row>
    <row r="83" spans="6:30" ht="15.75" customHeight="1">
      <c r="F83" s="22"/>
      <c r="G83" s="22"/>
      <c r="L83" s="14"/>
      <c r="M83" s="14"/>
      <c r="O83" s="23"/>
      <c r="AB83" s="14"/>
      <c r="AC83" s="14"/>
    </row>
    <row r="84" spans="6:30" ht="15.75" customHeight="1">
      <c r="F84" s="22"/>
      <c r="G84" s="22"/>
      <c r="L84" s="14"/>
      <c r="M84" s="14"/>
      <c r="O84" s="23"/>
      <c r="AB84" s="14"/>
      <c r="AC84" s="14"/>
    </row>
    <row r="85" spans="6:30" ht="15.75" customHeight="1">
      <c r="F85" s="22"/>
      <c r="G85" s="22"/>
      <c r="L85" s="14"/>
      <c r="M85" s="14"/>
      <c r="O85" s="23"/>
      <c r="AB85" s="14"/>
      <c r="AC85" s="14"/>
    </row>
    <row r="86" spans="6:30" ht="15.75" customHeight="1">
      <c r="F86" s="22"/>
      <c r="G86" s="22"/>
      <c r="L86" s="14"/>
      <c r="M86" s="14"/>
      <c r="N86" s="27" t="s">
        <v>59</v>
      </c>
      <c r="O86" s="28" t="s">
        <v>60</v>
      </c>
      <c r="P86" s="27" t="s">
        <v>61</v>
      </c>
      <c r="Q86" s="27" t="s">
        <v>62</v>
      </c>
      <c r="AB86" s="14"/>
      <c r="AC86" s="14"/>
    </row>
    <row r="87" spans="6:30" ht="15.75" customHeight="1">
      <c r="F87" s="22"/>
      <c r="G87" s="22"/>
      <c r="L87" s="14"/>
      <c r="M87" s="14"/>
      <c r="N87" s="1">
        <v>4</v>
      </c>
      <c r="O87" s="14">
        <f>D45</f>
        <v>30.2</v>
      </c>
      <c r="P87" s="14">
        <f t="shared" ref="P87:Q87" si="49">H45</f>
        <v>22000</v>
      </c>
      <c r="Q87" s="14">
        <f t="shared" si="49"/>
        <v>662200</v>
      </c>
      <c r="AB87" s="14"/>
      <c r="AC87" s="14"/>
    </row>
    <row r="88" spans="6:30" ht="15.75" customHeight="1">
      <c r="F88" s="22"/>
      <c r="G88" s="22"/>
      <c r="L88" s="14"/>
      <c r="M88" s="14"/>
      <c r="N88" s="1">
        <v>5</v>
      </c>
      <c r="O88" s="14">
        <f>D51</f>
        <v>28.46</v>
      </c>
      <c r="P88" s="14">
        <f t="shared" ref="P88:Q88" si="50">H51</f>
        <v>23000</v>
      </c>
      <c r="Q88" s="14">
        <f t="shared" si="50"/>
        <v>692300</v>
      </c>
      <c r="AB88" s="14"/>
      <c r="AC88" s="14"/>
    </row>
    <row r="89" spans="6:30" ht="15.75" customHeight="1">
      <c r="F89" s="22"/>
      <c r="G89" s="22"/>
      <c r="L89" s="14"/>
      <c r="M89" s="14"/>
      <c r="O89" s="23"/>
      <c r="AB89" s="14"/>
      <c r="AC89" s="14"/>
    </row>
    <row r="90" spans="6:30" ht="15.75" customHeight="1">
      <c r="F90" s="22"/>
      <c r="G90" s="22"/>
      <c r="L90" s="14"/>
      <c r="M90" s="14"/>
      <c r="O90" s="23"/>
      <c r="AA90" s="27" t="s">
        <v>60</v>
      </c>
      <c r="AB90" s="50" t="s">
        <v>67</v>
      </c>
      <c r="AC90" s="50" t="s">
        <v>62</v>
      </c>
      <c r="AD90" s="27" t="s">
        <v>59</v>
      </c>
    </row>
    <row r="91" spans="6:30" ht="15.75" customHeight="1">
      <c r="F91" s="22"/>
      <c r="G91" s="22"/>
      <c r="L91" s="14"/>
      <c r="M91" s="14"/>
      <c r="O91" s="23"/>
      <c r="AA91" s="14">
        <f>D50</f>
        <v>65.91</v>
      </c>
      <c r="AB91" s="14">
        <f t="shared" ref="AB91:AC91" si="51">H50</f>
        <v>19000</v>
      </c>
      <c r="AC91" s="14">
        <f t="shared" si="51"/>
        <v>1350900</v>
      </c>
      <c r="AD91" s="1">
        <v>5</v>
      </c>
    </row>
    <row r="92" spans="6:30" ht="15.75" customHeight="1">
      <c r="F92" s="22"/>
      <c r="G92" s="22"/>
      <c r="L92" s="14"/>
      <c r="M92" s="14"/>
      <c r="O92" s="23"/>
      <c r="AB92" s="14"/>
      <c r="AC92" s="14"/>
    </row>
    <row r="93" spans="6:30" ht="15.75" customHeight="1">
      <c r="F93" s="22"/>
      <c r="G93" s="22"/>
      <c r="L93" s="14"/>
      <c r="M93" s="14"/>
      <c r="O93" s="23"/>
      <c r="AB93" s="14"/>
      <c r="AC93" s="14"/>
    </row>
    <row r="94" spans="6:30" ht="15.75" customHeight="1">
      <c r="F94" s="22"/>
      <c r="G94" s="22"/>
      <c r="L94" s="14"/>
      <c r="M94" s="14"/>
      <c r="O94" s="23"/>
      <c r="AB94" s="14"/>
      <c r="AC94" s="14"/>
    </row>
    <row r="95" spans="6:30" ht="15.75" customHeight="1">
      <c r="F95" s="22"/>
      <c r="G95" s="22"/>
      <c r="L95" s="14"/>
      <c r="M95" s="14"/>
      <c r="O95" s="23"/>
      <c r="AB95" s="14"/>
      <c r="AC95" s="14"/>
    </row>
    <row r="96" spans="6:30" ht="15.75" customHeight="1">
      <c r="F96" s="22"/>
      <c r="G96" s="22"/>
      <c r="L96" s="14"/>
      <c r="M96" s="14"/>
      <c r="O96" s="23"/>
      <c r="AB96" s="14"/>
      <c r="AC96" s="14"/>
    </row>
    <row r="97" spans="6:29" ht="15.75" customHeight="1">
      <c r="F97" s="22"/>
      <c r="G97" s="22"/>
      <c r="L97" s="14"/>
      <c r="M97" s="14"/>
      <c r="O97" s="23"/>
      <c r="AB97" s="14"/>
      <c r="AC97" s="14"/>
    </row>
    <row r="98" spans="6:29" ht="15.75" customHeight="1">
      <c r="F98" s="22"/>
      <c r="G98" s="22"/>
      <c r="L98" s="14"/>
      <c r="M98" s="14"/>
      <c r="O98" s="23"/>
      <c r="AB98" s="14"/>
      <c r="AC98" s="14"/>
    </row>
    <row r="99" spans="6:29" ht="15.75" customHeight="1">
      <c r="F99" s="22"/>
      <c r="G99" s="22"/>
      <c r="L99" s="14"/>
      <c r="M99" s="14"/>
      <c r="O99" s="23"/>
      <c r="AB99" s="14"/>
      <c r="AC99" s="14"/>
    </row>
    <row r="100" spans="6:29" ht="15.75" customHeight="1">
      <c r="F100" s="22"/>
      <c r="G100" s="22"/>
      <c r="L100" s="14"/>
      <c r="M100" s="14"/>
      <c r="O100" s="23"/>
      <c r="AB100" s="14"/>
      <c r="AC100" s="14"/>
    </row>
    <row r="101" spans="6:29" ht="15.75" customHeight="1">
      <c r="F101" s="22"/>
      <c r="G101" s="22"/>
      <c r="L101" s="14"/>
      <c r="M101" s="14"/>
      <c r="O101" s="23"/>
      <c r="AB101" s="14"/>
      <c r="AC101" s="14"/>
    </row>
    <row r="102" spans="6:29" ht="15.75" customHeight="1">
      <c r="F102" s="22"/>
      <c r="G102" s="22"/>
      <c r="L102" s="14"/>
      <c r="M102" s="14"/>
      <c r="O102" s="23"/>
      <c r="AB102" s="14"/>
      <c r="AC102" s="14"/>
    </row>
    <row r="103" spans="6:29" ht="15.75" customHeight="1">
      <c r="F103" s="22"/>
      <c r="G103" s="22"/>
      <c r="L103" s="14"/>
      <c r="M103" s="14"/>
      <c r="O103" s="23"/>
      <c r="AB103" s="14"/>
      <c r="AC103" s="14"/>
    </row>
    <row r="104" spans="6:29" ht="15.75" customHeight="1">
      <c r="F104" s="22"/>
      <c r="G104" s="22"/>
      <c r="L104" s="14"/>
      <c r="M104" s="14"/>
      <c r="O104" s="23"/>
      <c r="AB104" s="14"/>
      <c r="AC104" s="14"/>
    </row>
    <row r="105" spans="6:29" ht="15.75" customHeight="1">
      <c r="F105" s="22"/>
      <c r="G105" s="22"/>
      <c r="L105" s="14"/>
      <c r="M105" s="14"/>
      <c r="O105" s="23"/>
      <c r="AB105" s="14"/>
      <c r="AC105" s="14"/>
    </row>
    <row r="106" spans="6:29" ht="15.75" customHeight="1">
      <c r="F106" s="22"/>
      <c r="G106" s="22"/>
      <c r="L106" s="14"/>
      <c r="M106" s="14"/>
      <c r="O106" s="23"/>
      <c r="AB106" s="14"/>
      <c r="AC106" s="14"/>
    </row>
    <row r="107" spans="6:29" ht="15.75" customHeight="1">
      <c r="F107" s="22"/>
      <c r="G107" s="22"/>
      <c r="L107" s="14"/>
      <c r="M107" s="14"/>
      <c r="O107" s="23"/>
      <c r="AB107" s="14"/>
      <c r="AC107" s="14"/>
    </row>
    <row r="108" spans="6:29" ht="15.75" customHeight="1">
      <c r="F108" s="22"/>
      <c r="G108" s="22"/>
      <c r="L108" s="14"/>
      <c r="M108" s="14"/>
      <c r="O108" s="23"/>
      <c r="AB108" s="14"/>
      <c r="AC108" s="14"/>
    </row>
    <row r="109" spans="6:29" ht="15.75" customHeight="1">
      <c r="F109" s="22"/>
      <c r="G109" s="22"/>
      <c r="L109" s="14"/>
      <c r="M109" s="14"/>
      <c r="O109" s="23"/>
      <c r="AB109" s="14"/>
      <c r="AC109" s="14"/>
    </row>
    <row r="110" spans="6:29" ht="15.75" customHeight="1">
      <c r="F110" s="22"/>
      <c r="G110" s="22"/>
      <c r="L110" s="14"/>
      <c r="M110" s="14"/>
      <c r="O110" s="23"/>
      <c r="AB110" s="14"/>
      <c r="AC110" s="14"/>
    </row>
    <row r="111" spans="6:29" ht="15.75" customHeight="1">
      <c r="F111" s="22"/>
      <c r="G111" s="22"/>
      <c r="L111" s="14"/>
      <c r="M111" s="14"/>
      <c r="O111" s="23"/>
      <c r="AB111" s="14"/>
      <c r="AC111" s="14"/>
    </row>
    <row r="112" spans="6:29" ht="15.75" customHeight="1">
      <c r="F112" s="22"/>
      <c r="G112" s="22"/>
      <c r="L112" s="14"/>
      <c r="M112" s="14"/>
      <c r="O112" s="23"/>
      <c r="AB112" s="14"/>
      <c r="AC112" s="14"/>
    </row>
    <row r="113" spans="6:29" ht="15.75" customHeight="1">
      <c r="F113" s="22"/>
      <c r="G113" s="22"/>
      <c r="L113" s="14"/>
      <c r="M113" s="14"/>
      <c r="O113" s="23"/>
      <c r="AB113" s="14"/>
      <c r="AC113" s="14"/>
    </row>
    <row r="114" spans="6:29" ht="15.75" customHeight="1">
      <c r="F114" s="22"/>
      <c r="G114" s="22"/>
      <c r="L114" s="14"/>
      <c r="M114" s="14"/>
      <c r="O114" s="23"/>
      <c r="AB114" s="14"/>
      <c r="AC114" s="14"/>
    </row>
    <row r="115" spans="6:29" ht="15.75" customHeight="1">
      <c r="F115" s="22"/>
      <c r="G115" s="22"/>
      <c r="L115" s="14"/>
      <c r="M115" s="14"/>
      <c r="O115" s="23"/>
      <c r="AB115" s="14"/>
      <c r="AC115" s="14"/>
    </row>
    <row r="116" spans="6:29" ht="15.75" customHeight="1">
      <c r="F116" s="22"/>
      <c r="G116" s="22"/>
      <c r="L116" s="14"/>
      <c r="M116" s="14"/>
      <c r="O116" s="23"/>
      <c r="AB116" s="14"/>
      <c r="AC116" s="14"/>
    </row>
    <row r="117" spans="6:29" ht="15.75" customHeight="1">
      <c r="F117" s="22"/>
      <c r="G117" s="22"/>
      <c r="L117" s="14"/>
      <c r="M117" s="14"/>
      <c r="O117" s="23"/>
      <c r="AB117" s="14"/>
      <c r="AC117" s="14"/>
    </row>
    <row r="118" spans="6:29" ht="15.75" customHeight="1">
      <c r="F118" s="22"/>
      <c r="G118" s="22"/>
      <c r="L118" s="14"/>
      <c r="M118" s="14"/>
      <c r="O118" s="23"/>
      <c r="AB118" s="14"/>
      <c r="AC118" s="14"/>
    </row>
    <row r="119" spans="6:29" ht="15.75" customHeight="1">
      <c r="F119" s="22"/>
      <c r="G119" s="22"/>
      <c r="L119" s="14"/>
      <c r="M119" s="14"/>
      <c r="O119" s="23"/>
      <c r="AB119" s="14"/>
      <c r="AC119" s="14"/>
    </row>
    <row r="120" spans="6:29" ht="15.75" customHeight="1">
      <c r="F120" s="22"/>
      <c r="G120" s="22"/>
      <c r="L120" s="14"/>
      <c r="M120" s="14"/>
      <c r="O120" s="23"/>
      <c r="AB120" s="14"/>
      <c r="AC120" s="14"/>
    </row>
    <row r="121" spans="6:29" ht="15.75" customHeight="1">
      <c r="F121" s="22"/>
      <c r="G121" s="22"/>
      <c r="L121" s="14"/>
      <c r="M121" s="14"/>
      <c r="O121" s="23"/>
      <c r="AB121" s="14"/>
      <c r="AC121" s="14"/>
    </row>
    <row r="122" spans="6:29" ht="15.75" customHeight="1">
      <c r="F122" s="22"/>
      <c r="G122" s="22"/>
      <c r="L122" s="14"/>
      <c r="M122" s="14"/>
      <c r="O122" s="23"/>
      <c r="AB122" s="14"/>
      <c r="AC122" s="14"/>
    </row>
    <row r="123" spans="6:29" ht="15.75" customHeight="1">
      <c r="F123" s="22"/>
      <c r="G123" s="22"/>
      <c r="L123" s="14"/>
      <c r="M123" s="14"/>
      <c r="O123" s="23"/>
      <c r="AB123" s="14"/>
      <c r="AC123" s="14"/>
    </row>
    <row r="124" spans="6:29" ht="15.75" customHeight="1">
      <c r="F124" s="22"/>
      <c r="G124" s="22"/>
      <c r="L124" s="14"/>
      <c r="M124" s="14"/>
      <c r="O124" s="23"/>
      <c r="AB124" s="14"/>
      <c r="AC124" s="14"/>
    </row>
    <row r="125" spans="6:29" ht="15.75" customHeight="1">
      <c r="F125" s="22"/>
      <c r="G125" s="22"/>
      <c r="L125" s="14"/>
      <c r="M125" s="14"/>
      <c r="O125" s="23"/>
      <c r="AB125" s="14"/>
      <c r="AC125" s="14"/>
    </row>
    <row r="126" spans="6:29" ht="15.75" customHeight="1">
      <c r="F126" s="22"/>
      <c r="G126" s="22"/>
      <c r="L126" s="14"/>
      <c r="M126" s="14"/>
      <c r="O126" s="23"/>
      <c r="AB126" s="14"/>
      <c r="AC126" s="14"/>
    </row>
    <row r="127" spans="6:29" ht="15.75" customHeight="1">
      <c r="F127" s="22"/>
      <c r="G127" s="22"/>
      <c r="L127" s="14"/>
      <c r="M127" s="14"/>
      <c r="O127" s="23"/>
      <c r="AB127" s="14"/>
      <c r="AC127" s="14"/>
    </row>
    <row r="128" spans="6:29" ht="15.75" customHeight="1">
      <c r="F128" s="22"/>
      <c r="G128" s="22"/>
      <c r="L128" s="14"/>
      <c r="M128" s="14"/>
      <c r="O128" s="23"/>
      <c r="AB128" s="14"/>
      <c r="AC128" s="14"/>
    </row>
    <row r="129" spans="6:29" ht="15.75" customHeight="1">
      <c r="F129" s="22"/>
      <c r="G129" s="22"/>
      <c r="L129" s="14"/>
      <c r="M129" s="14"/>
      <c r="O129" s="23"/>
      <c r="AB129" s="14"/>
      <c r="AC129" s="14"/>
    </row>
    <row r="130" spans="6:29" ht="15.75" customHeight="1">
      <c r="F130" s="22"/>
      <c r="G130" s="22"/>
      <c r="L130" s="14"/>
      <c r="M130" s="14"/>
      <c r="O130" s="23"/>
      <c r="AB130" s="14"/>
      <c r="AC130" s="14"/>
    </row>
    <row r="131" spans="6:29" ht="15.75" customHeight="1">
      <c r="F131" s="22"/>
      <c r="G131" s="22"/>
      <c r="L131" s="14"/>
      <c r="M131" s="14"/>
      <c r="O131" s="23"/>
      <c r="AB131" s="14"/>
      <c r="AC131" s="14"/>
    </row>
    <row r="132" spans="6:29" ht="15.75" customHeight="1">
      <c r="F132" s="22"/>
      <c r="G132" s="22"/>
      <c r="L132" s="14"/>
      <c r="M132" s="14"/>
      <c r="O132" s="23"/>
      <c r="AB132" s="14"/>
      <c r="AC132" s="14"/>
    </row>
    <row r="133" spans="6:29" ht="15.75" customHeight="1">
      <c r="F133" s="22"/>
      <c r="G133" s="22"/>
      <c r="L133" s="14"/>
      <c r="M133" s="14"/>
      <c r="O133" s="23"/>
      <c r="AB133" s="14"/>
      <c r="AC133" s="14"/>
    </row>
    <row r="134" spans="6:29" ht="15.75" customHeight="1">
      <c r="F134" s="22"/>
      <c r="G134" s="22"/>
      <c r="L134" s="14"/>
      <c r="M134" s="14"/>
      <c r="O134" s="23"/>
      <c r="AB134" s="14"/>
      <c r="AC134" s="14"/>
    </row>
    <row r="135" spans="6:29" ht="15.75" customHeight="1">
      <c r="F135" s="22"/>
      <c r="G135" s="22"/>
      <c r="L135" s="14"/>
      <c r="M135" s="14"/>
      <c r="O135" s="23"/>
      <c r="AB135" s="14"/>
      <c r="AC135" s="14"/>
    </row>
    <row r="136" spans="6:29" ht="15.75" customHeight="1">
      <c r="F136" s="22"/>
      <c r="G136" s="22"/>
      <c r="L136" s="14"/>
      <c r="M136" s="14"/>
      <c r="O136" s="23"/>
      <c r="AB136" s="14"/>
      <c r="AC136" s="14"/>
    </row>
    <row r="137" spans="6:29" ht="15.75" customHeight="1">
      <c r="F137" s="22"/>
      <c r="G137" s="22"/>
      <c r="L137" s="14"/>
      <c r="M137" s="14"/>
      <c r="O137" s="23"/>
      <c r="AB137" s="14"/>
      <c r="AC137" s="14"/>
    </row>
    <row r="138" spans="6:29" ht="15.75" customHeight="1">
      <c r="F138" s="22"/>
      <c r="G138" s="22"/>
      <c r="L138" s="14"/>
      <c r="M138" s="14"/>
      <c r="O138" s="23"/>
      <c r="AB138" s="14"/>
      <c r="AC138" s="14"/>
    </row>
    <row r="139" spans="6:29" ht="15.75" customHeight="1">
      <c r="F139" s="22"/>
      <c r="G139" s="22"/>
      <c r="L139" s="14"/>
      <c r="M139" s="14"/>
      <c r="O139" s="23"/>
      <c r="AB139" s="14"/>
      <c r="AC139" s="14"/>
    </row>
    <row r="140" spans="6:29" ht="15.75" customHeight="1">
      <c r="F140" s="22"/>
      <c r="G140" s="22"/>
      <c r="L140" s="14"/>
      <c r="M140" s="14"/>
      <c r="O140" s="23"/>
      <c r="AB140" s="14"/>
      <c r="AC140" s="14"/>
    </row>
    <row r="141" spans="6:29" ht="15.75" customHeight="1">
      <c r="F141" s="22"/>
      <c r="G141" s="22"/>
      <c r="L141" s="14"/>
      <c r="M141" s="14"/>
      <c r="O141" s="23"/>
      <c r="AB141" s="14"/>
      <c r="AC141" s="14"/>
    </row>
    <row r="142" spans="6:29" ht="15.75" customHeight="1">
      <c r="F142" s="22"/>
      <c r="G142" s="22"/>
      <c r="L142" s="14"/>
      <c r="M142" s="14"/>
      <c r="O142" s="23"/>
      <c r="AB142" s="14"/>
      <c r="AC142" s="14"/>
    </row>
    <row r="143" spans="6:29" ht="15.75" customHeight="1">
      <c r="F143" s="22"/>
      <c r="G143" s="22"/>
      <c r="L143" s="14"/>
      <c r="M143" s="14"/>
      <c r="O143" s="23"/>
      <c r="AB143" s="14"/>
      <c r="AC143" s="14"/>
    </row>
    <row r="144" spans="6:29" ht="15.75" customHeight="1">
      <c r="F144" s="22"/>
      <c r="G144" s="22"/>
      <c r="L144" s="14"/>
      <c r="M144" s="14"/>
      <c r="O144" s="23"/>
      <c r="AB144" s="14"/>
      <c r="AC144" s="14"/>
    </row>
    <row r="145" spans="6:29" ht="15.75" customHeight="1">
      <c r="F145" s="22"/>
      <c r="G145" s="22"/>
      <c r="L145" s="14"/>
      <c r="M145" s="14"/>
      <c r="O145" s="23"/>
      <c r="AB145" s="14"/>
      <c r="AC145" s="14"/>
    </row>
    <row r="146" spans="6:29" ht="15.75" customHeight="1">
      <c r="F146" s="22"/>
      <c r="G146" s="22"/>
      <c r="L146" s="14"/>
      <c r="M146" s="14"/>
      <c r="O146" s="23"/>
      <c r="AB146" s="14"/>
      <c r="AC146" s="14"/>
    </row>
    <row r="147" spans="6:29" ht="15.75" customHeight="1">
      <c r="F147" s="22"/>
      <c r="G147" s="22"/>
      <c r="L147" s="14"/>
      <c r="M147" s="14"/>
      <c r="O147" s="23"/>
      <c r="AB147" s="14"/>
      <c r="AC147" s="14"/>
    </row>
    <row r="148" spans="6:29" ht="15.75" customHeight="1">
      <c r="F148" s="22"/>
      <c r="G148" s="22"/>
      <c r="L148" s="14"/>
      <c r="M148" s="14"/>
      <c r="O148" s="23"/>
      <c r="AB148" s="14"/>
      <c r="AC148" s="14"/>
    </row>
    <row r="149" spans="6:29" ht="15.75" customHeight="1">
      <c r="F149" s="22"/>
      <c r="G149" s="22"/>
      <c r="L149" s="14"/>
      <c r="M149" s="14"/>
      <c r="O149" s="23"/>
      <c r="AB149" s="14"/>
      <c r="AC149" s="14"/>
    </row>
    <row r="150" spans="6:29" ht="15.75" customHeight="1">
      <c r="F150" s="22"/>
      <c r="G150" s="22"/>
      <c r="L150" s="14"/>
      <c r="M150" s="14"/>
      <c r="O150" s="23"/>
      <c r="AB150" s="14"/>
      <c r="AC150" s="14"/>
    </row>
    <row r="151" spans="6:29" ht="15.75" customHeight="1">
      <c r="F151" s="22"/>
      <c r="G151" s="22"/>
      <c r="L151" s="14"/>
      <c r="M151" s="14"/>
      <c r="O151" s="23"/>
      <c r="AB151" s="14"/>
      <c r="AC151" s="14"/>
    </row>
    <row r="152" spans="6:29" ht="15.75" customHeight="1">
      <c r="F152" s="22"/>
      <c r="G152" s="22"/>
      <c r="L152" s="14"/>
      <c r="M152" s="14"/>
      <c r="O152" s="23"/>
      <c r="AB152" s="14"/>
      <c r="AC152" s="14"/>
    </row>
    <row r="153" spans="6:29" ht="15.75" customHeight="1">
      <c r="F153" s="22"/>
      <c r="G153" s="22"/>
      <c r="L153" s="14"/>
      <c r="M153" s="14"/>
      <c r="O153" s="23"/>
      <c r="AB153" s="14"/>
      <c r="AC153" s="14"/>
    </row>
    <row r="154" spans="6:29" ht="15.75" customHeight="1">
      <c r="F154" s="22"/>
      <c r="G154" s="22"/>
      <c r="L154" s="14"/>
      <c r="M154" s="14"/>
      <c r="O154" s="23"/>
      <c r="AB154" s="14"/>
      <c r="AC154" s="14"/>
    </row>
    <row r="155" spans="6:29" ht="15.75" customHeight="1">
      <c r="F155" s="22"/>
      <c r="G155" s="22"/>
      <c r="L155" s="14"/>
      <c r="M155" s="14"/>
      <c r="O155" s="23"/>
      <c r="AB155" s="14"/>
      <c r="AC155" s="14"/>
    </row>
    <row r="156" spans="6:29" ht="15.75" customHeight="1">
      <c r="F156" s="22"/>
      <c r="G156" s="22"/>
      <c r="L156" s="14"/>
      <c r="M156" s="14"/>
      <c r="O156" s="23"/>
      <c r="AB156" s="14"/>
      <c r="AC156" s="14"/>
    </row>
    <row r="157" spans="6:29" ht="15.75" customHeight="1">
      <c r="F157" s="22"/>
      <c r="G157" s="22"/>
      <c r="L157" s="14"/>
      <c r="M157" s="14"/>
      <c r="O157" s="23"/>
      <c r="AB157" s="14"/>
      <c r="AC157" s="14"/>
    </row>
    <row r="158" spans="6:29" ht="15.75" customHeight="1">
      <c r="F158" s="22"/>
      <c r="G158" s="22"/>
      <c r="L158" s="14"/>
      <c r="M158" s="14"/>
      <c r="O158" s="23"/>
      <c r="AB158" s="14"/>
      <c r="AC158" s="14"/>
    </row>
    <row r="159" spans="6:29" ht="15.75" customHeight="1">
      <c r="F159" s="22"/>
      <c r="G159" s="22"/>
      <c r="L159" s="14"/>
      <c r="M159" s="14"/>
      <c r="O159" s="23"/>
      <c r="AB159" s="14"/>
      <c r="AC159" s="14"/>
    </row>
    <row r="160" spans="6:29" ht="15.75" customHeight="1">
      <c r="F160" s="22"/>
      <c r="G160" s="22"/>
      <c r="L160" s="14"/>
      <c r="M160" s="14"/>
      <c r="O160" s="23"/>
      <c r="AB160" s="14"/>
      <c r="AC160" s="14"/>
    </row>
    <row r="161" spans="6:29" ht="15.75" customHeight="1">
      <c r="F161" s="22"/>
      <c r="G161" s="22"/>
      <c r="L161" s="14"/>
      <c r="M161" s="14"/>
      <c r="O161" s="23"/>
      <c r="AB161" s="14"/>
      <c r="AC161" s="14"/>
    </row>
    <row r="162" spans="6:29" ht="15.75" customHeight="1">
      <c r="F162" s="22"/>
      <c r="G162" s="22"/>
      <c r="L162" s="14"/>
      <c r="M162" s="14"/>
      <c r="O162" s="23"/>
      <c r="AB162" s="14"/>
      <c r="AC162" s="14"/>
    </row>
    <row r="163" spans="6:29" ht="15.75" customHeight="1">
      <c r="F163" s="22"/>
      <c r="G163" s="22"/>
      <c r="L163" s="14"/>
      <c r="M163" s="14"/>
      <c r="O163" s="23"/>
      <c r="AB163" s="14"/>
      <c r="AC163" s="14"/>
    </row>
    <row r="164" spans="6:29" ht="15.75" customHeight="1">
      <c r="F164" s="22"/>
      <c r="G164" s="22"/>
      <c r="L164" s="14"/>
      <c r="M164" s="14"/>
      <c r="O164" s="23"/>
      <c r="AB164" s="14"/>
      <c r="AC164" s="14"/>
    </row>
    <row r="165" spans="6:29" ht="15.75" customHeight="1">
      <c r="F165" s="22"/>
      <c r="G165" s="22"/>
      <c r="L165" s="14"/>
      <c r="M165" s="14"/>
      <c r="O165" s="23"/>
      <c r="AB165" s="14"/>
      <c r="AC165" s="14"/>
    </row>
    <row r="166" spans="6:29" ht="15.75" customHeight="1">
      <c r="F166" s="22"/>
      <c r="G166" s="22"/>
      <c r="L166" s="14"/>
      <c r="M166" s="14"/>
      <c r="O166" s="23"/>
      <c r="AB166" s="14"/>
      <c r="AC166" s="14"/>
    </row>
    <row r="167" spans="6:29" ht="15.75" customHeight="1">
      <c r="F167" s="22"/>
      <c r="G167" s="22"/>
      <c r="L167" s="14"/>
      <c r="M167" s="14"/>
      <c r="O167" s="23"/>
      <c r="AB167" s="14"/>
      <c r="AC167" s="14"/>
    </row>
    <row r="168" spans="6:29" ht="15.75" customHeight="1">
      <c r="F168" s="22"/>
      <c r="G168" s="22"/>
      <c r="L168" s="14"/>
      <c r="M168" s="14"/>
      <c r="O168" s="23"/>
      <c r="AB168" s="14"/>
      <c r="AC168" s="14"/>
    </row>
    <row r="169" spans="6:29" ht="15.75" customHeight="1">
      <c r="F169" s="22"/>
      <c r="G169" s="22"/>
      <c r="L169" s="14"/>
      <c r="M169" s="14"/>
      <c r="O169" s="23"/>
      <c r="AB169" s="14"/>
      <c r="AC169" s="14"/>
    </row>
    <row r="170" spans="6:29" ht="15.75" customHeight="1">
      <c r="F170" s="22"/>
      <c r="G170" s="22"/>
      <c r="L170" s="14"/>
      <c r="M170" s="14"/>
      <c r="O170" s="23"/>
      <c r="AB170" s="14"/>
      <c r="AC170" s="14"/>
    </row>
    <row r="171" spans="6:29" ht="15.75" customHeight="1">
      <c r="F171" s="22"/>
      <c r="G171" s="22"/>
      <c r="L171" s="14"/>
      <c r="M171" s="14"/>
      <c r="O171" s="23"/>
      <c r="AB171" s="14"/>
      <c r="AC171" s="14"/>
    </row>
    <row r="172" spans="6:29" ht="15.75" customHeight="1">
      <c r="F172" s="22"/>
      <c r="G172" s="22"/>
      <c r="L172" s="14"/>
      <c r="M172" s="14"/>
      <c r="O172" s="23"/>
      <c r="AB172" s="14"/>
      <c r="AC172" s="14"/>
    </row>
    <row r="173" spans="6:29" ht="15.75" customHeight="1">
      <c r="F173" s="22"/>
      <c r="G173" s="22"/>
      <c r="L173" s="14"/>
      <c r="M173" s="14"/>
      <c r="O173" s="23"/>
      <c r="AB173" s="14"/>
      <c r="AC173" s="14"/>
    </row>
    <row r="174" spans="6:29" ht="15.75" customHeight="1">
      <c r="F174" s="22"/>
      <c r="G174" s="22"/>
      <c r="L174" s="14"/>
      <c r="M174" s="14"/>
      <c r="O174" s="23"/>
      <c r="AB174" s="14"/>
      <c r="AC174" s="14"/>
    </row>
    <row r="175" spans="6:29" ht="15.75" customHeight="1">
      <c r="F175" s="22"/>
      <c r="G175" s="22"/>
      <c r="L175" s="14"/>
      <c r="M175" s="14"/>
      <c r="O175" s="23"/>
      <c r="AB175" s="14"/>
      <c r="AC175" s="14"/>
    </row>
    <row r="176" spans="6:29" ht="15.75" customHeight="1">
      <c r="F176" s="22"/>
      <c r="G176" s="22"/>
      <c r="L176" s="14"/>
      <c r="M176" s="14"/>
      <c r="O176" s="23"/>
      <c r="AB176" s="14"/>
      <c r="AC176" s="14"/>
    </row>
    <row r="177" spans="6:29" ht="15.75" customHeight="1">
      <c r="F177" s="22"/>
      <c r="G177" s="22"/>
      <c r="L177" s="14"/>
      <c r="M177" s="14"/>
      <c r="O177" s="23"/>
      <c r="AB177" s="14"/>
      <c r="AC177" s="14"/>
    </row>
    <row r="178" spans="6:29" ht="15.75" customHeight="1">
      <c r="F178" s="22"/>
      <c r="G178" s="22"/>
      <c r="L178" s="14"/>
      <c r="M178" s="14"/>
      <c r="O178" s="23"/>
      <c r="AB178" s="14"/>
      <c r="AC178" s="14"/>
    </row>
    <row r="179" spans="6:29" ht="15.75" customHeight="1">
      <c r="F179" s="22"/>
      <c r="G179" s="22"/>
      <c r="L179" s="14"/>
      <c r="M179" s="14"/>
      <c r="O179" s="23"/>
      <c r="AB179" s="14"/>
      <c r="AC179" s="14"/>
    </row>
    <row r="180" spans="6:29" ht="15.75" customHeight="1">
      <c r="F180" s="22"/>
      <c r="G180" s="22"/>
      <c r="L180" s="14"/>
      <c r="M180" s="14"/>
      <c r="O180" s="23"/>
      <c r="AB180" s="14"/>
      <c r="AC180" s="14"/>
    </row>
    <row r="181" spans="6:29" ht="15.75" customHeight="1">
      <c r="F181" s="22"/>
      <c r="G181" s="22"/>
      <c r="L181" s="14"/>
      <c r="M181" s="14"/>
      <c r="O181" s="23"/>
      <c r="AB181" s="14"/>
      <c r="AC181" s="14"/>
    </row>
    <row r="182" spans="6:29" ht="15.75" customHeight="1">
      <c r="F182" s="22"/>
      <c r="G182" s="22"/>
      <c r="L182" s="14"/>
      <c r="M182" s="14"/>
      <c r="O182" s="23"/>
      <c r="AB182" s="14"/>
      <c r="AC182" s="14"/>
    </row>
    <row r="183" spans="6:29" ht="15.75" customHeight="1">
      <c r="F183" s="22"/>
      <c r="G183" s="22"/>
      <c r="L183" s="14"/>
      <c r="M183" s="14"/>
      <c r="O183" s="23"/>
      <c r="AB183" s="14"/>
      <c r="AC183" s="14"/>
    </row>
    <row r="184" spans="6:29" ht="15.75" customHeight="1">
      <c r="F184" s="22"/>
      <c r="G184" s="22"/>
      <c r="L184" s="14"/>
      <c r="M184" s="14"/>
      <c r="O184" s="23"/>
      <c r="AB184" s="14"/>
      <c r="AC184" s="14"/>
    </row>
    <row r="185" spans="6:29" ht="15.75" customHeight="1">
      <c r="F185" s="22"/>
      <c r="G185" s="22"/>
      <c r="L185" s="14"/>
      <c r="M185" s="14"/>
      <c r="O185" s="23"/>
      <c r="AB185" s="14"/>
      <c r="AC185" s="14"/>
    </row>
    <row r="186" spans="6:29" ht="15.75" customHeight="1">
      <c r="F186" s="22"/>
      <c r="G186" s="22"/>
      <c r="L186" s="14"/>
      <c r="M186" s="14"/>
      <c r="O186" s="23"/>
      <c r="AB186" s="14"/>
      <c r="AC186" s="14"/>
    </row>
    <row r="187" spans="6:29" ht="15.75" customHeight="1">
      <c r="F187" s="22"/>
      <c r="G187" s="22"/>
      <c r="L187" s="14"/>
      <c r="M187" s="14"/>
      <c r="O187" s="23"/>
      <c r="AB187" s="14"/>
      <c r="AC187" s="14"/>
    </row>
    <row r="188" spans="6:29" ht="15.75" customHeight="1">
      <c r="F188" s="22"/>
      <c r="G188" s="22"/>
      <c r="L188" s="14"/>
      <c r="M188" s="14"/>
      <c r="O188" s="23"/>
      <c r="AB188" s="14"/>
      <c r="AC188" s="14"/>
    </row>
    <row r="189" spans="6:29" ht="15.75" customHeight="1">
      <c r="F189" s="22"/>
      <c r="G189" s="22"/>
      <c r="L189" s="14"/>
      <c r="M189" s="14"/>
      <c r="O189" s="23"/>
      <c r="AB189" s="14"/>
      <c r="AC189" s="14"/>
    </row>
    <row r="190" spans="6:29" ht="15.75" customHeight="1">
      <c r="F190" s="22"/>
      <c r="G190" s="22"/>
      <c r="L190" s="14"/>
      <c r="M190" s="14"/>
      <c r="O190" s="23"/>
      <c r="AB190" s="14"/>
      <c r="AC190" s="14"/>
    </row>
    <row r="191" spans="6:29" ht="15.75" customHeight="1">
      <c r="F191" s="22"/>
      <c r="G191" s="22"/>
      <c r="L191" s="14"/>
      <c r="M191" s="14"/>
      <c r="O191" s="23"/>
      <c r="AB191" s="14"/>
      <c r="AC191" s="14"/>
    </row>
    <row r="192" spans="6:29" ht="15.75" customHeight="1">
      <c r="F192" s="22"/>
      <c r="G192" s="22"/>
      <c r="L192" s="14"/>
      <c r="M192" s="14"/>
      <c r="O192" s="23"/>
      <c r="AB192" s="14"/>
      <c r="AC192" s="14"/>
    </row>
    <row r="193" spans="6:29" ht="15.75" customHeight="1">
      <c r="F193" s="22"/>
      <c r="G193" s="22"/>
      <c r="L193" s="14"/>
      <c r="M193" s="14"/>
      <c r="O193" s="23"/>
      <c r="AB193" s="14"/>
      <c r="AC193" s="14"/>
    </row>
    <row r="194" spans="6:29" ht="15.75" customHeight="1">
      <c r="F194" s="22"/>
      <c r="G194" s="22"/>
      <c r="L194" s="14"/>
      <c r="M194" s="14"/>
      <c r="O194" s="23"/>
      <c r="AB194" s="14"/>
      <c r="AC194" s="14"/>
    </row>
    <row r="195" spans="6:29" ht="15.75" customHeight="1">
      <c r="F195" s="22"/>
      <c r="G195" s="22"/>
      <c r="L195" s="14"/>
      <c r="M195" s="14"/>
      <c r="O195" s="23"/>
      <c r="AB195" s="14"/>
      <c r="AC195" s="14"/>
    </row>
    <row r="196" spans="6:29" ht="15.75" customHeight="1">
      <c r="F196" s="22"/>
      <c r="G196" s="22"/>
      <c r="L196" s="14"/>
      <c r="M196" s="14"/>
      <c r="O196" s="23"/>
      <c r="AB196" s="14"/>
      <c r="AC196" s="14"/>
    </row>
    <row r="197" spans="6:29" ht="15.75" customHeight="1">
      <c r="F197" s="22"/>
      <c r="G197" s="22"/>
      <c r="L197" s="14"/>
      <c r="M197" s="14"/>
      <c r="O197" s="23"/>
      <c r="AB197" s="14"/>
      <c r="AC197" s="14"/>
    </row>
    <row r="198" spans="6:29" ht="15.75" customHeight="1">
      <c r="F198" s="22"/>
      <c r="G198" s="22"/>
      <c r="L198" s="14"/>
      <c r="M198" s="14"/>
      <c r="O198" s="23"/>
      <c r="AB198" s="14"/>
      <c r="AC198" s="14"/>
    </row>
    <row r="199" spans="6:29" ht="15.75" customHeight="1">
      <c r="F199" s="22"/>
      <c r="G199" s="22"/>
      <c r="L199" s="14"/>
      <c r="M199" s="14"/>
      <c r="O199" s="23"/>
      <c r="AB199" s="14"/>
      <c r="AC199" s="14"/>
    </row>
    <row r="200" spans="6:29" ht="15.75" customHeight="1">
      <c r="F200" s="22"/>
      <c r="G200" s="22"/>
      <c r="L200" s="14"/>
      <c r="M200" s="14"/>
      <c r="O200" s="23"/>
      <c r="AB200" s="14"/>
      <c r="AC200" s="14"/>
    </row>
    <row r="201" spans="6:29" ht="15.75" customHeight="1">
      <c r="F201" s="22"/>
      <c r="G201" s="22"/>
      <c r="L201" s="14"/>
      <c r="M201" s="14"/>
      <c r="O201" s="23"/>
      <c r="AB201" s="14"/>
      <c r="AC201" s="14"/>
    </row>
    <row r="202" spans="6:29" ht="15.75" customHeight="1">
      <c r="F202" s="22"/>
      <c r="G202" s="22"/>
      <c r="L202" s="14"/>
      <c r="M202" s="14"/>
      <c r="O202" s="23"/>
      <c r="AB202" s="14"/>
      <c r="AC202" s="14"/>
    </row>
    <row r="203" spans="6:29" ht="15.75" customHeight="1">
      <c r="F203" s="22"/>
      <c r="G203" s="22"/>
      <c r="L203" s="14"/>
      <c r="M203" s="14"/>
      <c r="O203" s="23"/>
      <c r="AB203" s="14"/>
      <c r="AC203" s="14"/>
    </row>
    <row r="204" spans="6:29" ht="15.75" customHeight="1">
      <c r="F204" s="22"/>
      <c r="G204" s="22"/>
      <c r="L204" s="14"/>
      <c r="M204" s="14"/>
      <c r="O204" s="23"/>
      <c r="AB204" s="14"/>
      <c r="AC204" s="14"/>
    </row>
    <row r="205" spans="6:29" ht="15.75" customHeight="1">
      <c r="F205" s="22"/>
      <c r="G205" s="22"/>
      <c r="L205" s="14"/>
      <c r="M205" s="14"/>
      <c r="O205" s="23"/>
      <c r="AB205" s="14"/>
      <c r="AC205" s="14"/>
    </row>
    <row r="206" spans="6:29" ht="15.75" customHeight="1">
      <c r="F206" s="22"/>
      <c r="G206" s="22"/>
      <c r="L206" s="14"/>
      <c r="M206" s="14"/>
      <c r="O206" s="23"/>
      <c r="AB206" s="14"/>
      <c r="AC206" s="14"/>
    </row>
    <row r="207" spans="6:29" ht="15.75" customHeight="1">
      <c r="F207" s="22"/>
      <c r="G207" s="22"/>
      <c r="L207" s="14"/>
      <c r="M207" s="14"/>
      <c r="O207" s="23"/>
      <c r="AB207" s="14"/>
      <c r="AC207" s="14"/>
    </row>
    <row r="208" spans="6:29" ht="15.75" customHeight="1">
      <c r="F208" s="22"/>
      <c r="G208" s="22"/>
      <c r="L208" s="14"/>
      <c r="M208" s="14"/>
      <c r="O208" s="23"/>
      <c r="AB208" s="14"/>
      <c r="AC208" s="14"/>
    </row>
    <row r="209" spans="6:29" ht="15.75" customHeight="1">
      <c r="F209" s="22"/>
      <c r="G209" s="22"/>
      <c r="L209" s="14"/>
      <c r="M209" s="14"/>
      <c r="O209" s="23"/>
      <c r="AB209" s="14"/>
      <c r="AC209" s="14"/>
    </row>
    <row r="210" spans="6:29" ht="15.75" customHeight="1">
      <c r="F210" s="22"/>
      <c r="G210" s="22"/>
      <c r="L210" s="14"/>
      <c r="M210" s="14"/>
      <c r="O210" s="23"/>
      <c r="AB210" s="14"/>
      <c r="AC210" s="14"/>
    </row>
    <row r="211" spans="6:29" ht="15.75" customHeight="1">
      <c r="F211" s="22"/>
      <c r="G211" s="22"/>
      <c r="L211" s="14"/>
      <c r="M211" s="14"/>
      <c r="O211" s="23"/>
      <c r="AB211" s="14"/>
      <c r="AC211" s="14"/>
    </row>
    <row r="212" spans="6:29" ht="15.75" customHeight="1">
      <c r="F212" s="22"/>
      <c r="G212" s="22"/>
      <c r="L212" s="14"/>
      <c r="M212" s="14"/>
      <c r="O212" s="23"/>
      <c r="AB212" s="14"/>
      <c r="AC212" s="14"/>
    </row>
    <row r="213" spans="6:29" ht="15.75" customHeight="1">
      <c r="F213" s="22"/>
      <c r="G213" s="22"/>
      <c r="L213" s="14"/>
      <c r="M213" s="14"/>
      <c r="O213" s="23"/>
      <c r="AB213" s="14"/>
      <c r="AC213" s="14"/>
    </row>
    <row r="214" spans="6:29" ht="15.75" customHeight="1">
      <c r="F214" s="22"/>
      <c r="G214" s="22"/>
      <c r="L214" s="14"/>
      <c r="M214" s="14"/>
      <c r="O214" s="23"/>
      <c r="AB214" s="14"/>
      <c r="AC214" s="14"/>
    </row>
    <row r="215" spans="6:29" ht="15.75" customHeight="1">
      <c r="F215" s="22"/>
      <c r="G215" s="22"/>
      <c r="L215" s="14"/>
      <c r="M215" s="14"/>
      <c r="O215" s="23"/>
      <c r="AB215" s="14"/>
      <c r="AC215" s="14"/>
    </row>
    <row r="216" spans="6:29" ht="15.75" customHeight="1">
      <c r="F216" s="22"/>
      <c r="G216" s="22"/>
      <c r="L216" s="14"/>
      <c r="M216" s="14"/>
      <c r="O216" s="23"/>
      <c r="AB216" s="14"/>
      <c r="AC216" s="14"/>
    </row>
    <row r="217" spans="6:29" ht="15.75" customHeight="1">
      <c r="F217" s="22"/>
      <c r="G217" s="22"/>
      <c r="L217" s="14"/>
      <c r="M217" s="14"/>
      <c r="O217" s="23"/>
      <c r="AB217" s="14"/>
      <c r="AC217" s="14"/>
    </row>
    <row r="218" spans="6:29" ht="15.75" customHeight="1">
      <c r="F218" s="22"/>
      <c r="G218" s="22"/>
      <c r="L218" s="14"/>
      <c r="M218" s="14"/>
      <c r="O218" s="23"/>
      <c r="AB218" s="14"/>
      <c r="AC218" s="14"/>
    </row>
    <row r="219" spans="6:29" ht="15.75" customHeight="1">
      <c r="F219" s="22"/>
      <c r="G219" s="22"/>
      <c r="L219" s="14"/>
      <c r="M219" s="14"/>
      <c r="O219" s="23"/>
      <c r="AB219" s="14"/>
      <c r="AC219" s="14"/>
    </row>
    <row r="220" spans="6:29" ht="15.75" customHeight="1">
      <c r="F220" s="22"/>
      <c r="G220" s="22"/>
      <c r="L220" s="14"/>
      <c r="M220" s="14"/>
      <c r="O220" s="23"/>
      <c r="AB220" s="14"/>
      <c r="AC220" s="14"/>
    </row>
    <row r="221" spans="6:29" ht="15.75" customHeight="1">
      <c r="F221" s="22"/>
      <c r="G221" s="22"/>
      <c r="L221" s="14"/>
      <c r="M221" s="14"/>
      <c r="O221" s="23"/>
      <c r="AB221" s="14"/>
      <c r="AC221" s="14"/>
    </row>
    <row r="222" spans="6:29" ht="15.75" customHeight="1">
      <c r="F222" s="22"/>
      <c r="G222" s="22"/>
      <c r="L222" s="14"/>
      <c r="M222" s="14"/>
      <c r="O222" s="23"/>
      <c r="AB222" s="14"/>
      <c r="AC222" s="14"/>
    </row>
    <row r="223" spans="6:29" ht="15.75" customHeight="1">
      <c r="F223" s="22"/>
      <c r="G223" s="22"/>
      <c r="L223" s="14"/>
      <c r="M223" s="14"/>
      <c r="O223" s="23"/>
      <c r="AB223" s="14"/>
      <c r="AC223" s="14"/>
    </row>
    <row r="224" spans="6:29" ht="15.75" customHeight="1">
      <c r="F224" s="22"/>
      <c r="G224" s="22"/>
      <c r="L224" s="14"/>
      <c r="M224" s="14"/>
      <c r="O224" s="23"/>
      <c r="AB224" s="14"/>
      <c r="AC224" s="14"/>
    </row>
    <row r="225" spans="6:29" ht="15.75" customHeight="1">
      <c r="F225" s="22"/>
      <c r="G225" s="22"/>
      <c r="L225" s="14"/>
      <c r="M225" s="14"/>
      <c r="O225" s="23"/>
      <c r="AB225" s="14"/>
      <c r="AC225" s="14"/>
    </row>
    <row r="226" spans="6:29" ht="15.75" customHeight="1">
      <c r="F226" s="22"/>
      <c r="G226" s="22"/>
      <c r="L226" s="14"/>
      <c r="M226" s="14"/>
      <c r="O226" s="23"/>
      <c r="AB226" s="14"/>
      <c r="AC226" s="14"/>
    </row>
    <row r="227" spans="6:29" ht="15.75" customHeight="1">
      <c r="F227" s="22"/>
      <c r="G227" s="22"/>
      <c r="L227" s="14"/>
      <c r="M227" s="14"/>
      <c r="O227" s="23"/>
      <c r="AB227" s="14"/>
      <c r="AC227" s="14"/>
    </row>
    <row r="228" spans="6:29" ht="15.75" customHeight="1">
      <c r="F228" s="22"/>
      <c r="G228" s="22"/>
      <c r="L228" s="14"/>
      <c r="M228" s="14"/>
      <c r="O228" s="23"/>
      <c r="AB228" s="14"/>
      <c r="AC228" s="14"/>
    </row>
    <row r="229" spans="6:29" ht="15.75" customHeight="1">
      <c r="F229" s="22"/>
      <c r="G229" s="22"/>
      <c r="L229" s="14"/>
      <c r="M229" s="14"/>
      <c r="O229" s="23"/>
      <c r="AB229" s="14"/>
      <c r="AC229" s="14"/>
    </row>
    <row r="230" spans="6:29" ht="15.75" customHeight="1">
      <c r="F230" s="22"/>
      <c r="G230" s="22"/>
      <c r="L230" s="14"/>
      <c r="M230" s="14"/>
      <c r="O230" s="23"/>
      <c r="AB230" s="14"/>
      <c r="AC230" s="14"/>
    </row>
    <row r="231" spans="6:29" ht="15.75" customHeight="1">
      <c r="F231" s="22"/>
      <c r="G231" s="22"/>
      <c r="L231" s="14"/>
      <c r="M231" s="14"/>
      <c r="O231" s="23"/>
      <c r="AB231" s="14"/>
      <c r="AC231" s="14"/>
    </row>
    <row r="232" spans="6:29" ht="15.75" customHeight="1">
      <c r="F232" s="22"/>
      <c r="G232" s="22"/>
      <c r="L232" s="14"/>
      <c r="M232" s="14"/>
      <c r="O232" s="23"/>
      <c r="AB232" s="14"/>
      <c r="AC232" s="14"/>
    </row>
    <row r="233" spans="6:29" ht="15.75" customHeight="1">
      <c r="F233" s="22"/>
      <c r="G233" s="22"/>
      <c r="L233" s="14"/>
      <c r="M233" s="14"/>
      <c r="O233" s="23"/>
      <c r="AB233" s="14"/>
      <c r="AC233" s="14"/>
    </row>
    <row r="234" spans="6:29" ht="15.75" customHeight="1">
      <c r="F234" s="22"/>
      <c r="G234" s="22"/>
      <c r="L234" s="14"/>
      <c r="M234" s="14"/>
      <c r="O234" s="23"/>
      <c r="AB234" s="14"/>
      <c r="AC234" s="14"/>
    </row>
    <row r="235" spans="6:29" ht="15.75" customHeight="1">
      <c r="F235" s="22"/>
      <c r="G235" s="22"/>
      <c r="L235" s="14"/>
      <c r="M235" s="14"/>
      <c r="O235" s="23"/>
      <c r="AB235" s="14"/>
      <c r="AC235" s="14"/>
    </row>
    <row r="236" spans="6:29" ht="15.75" customHeight="1">
      <c r="F236" s="22"/>
      <c r="G236" s="22"/>
      <c r="L236" s="14"/>
      <c r="M236" s="14"/>
      <c r="O236" s="23"/>
      <c r="AB236" s="14"/>
      <c r="AC236" s="14"/>
    </row>
    <row r="237" spans="6:29" ht="15.75" customHeight="1">
      <c r="F237" s="22"/>
      <c r="G237" s="22"/>
      <c r="L237" s="14"/>
      <c r="M237" s="14"/>
      <c r="O237" s="23"/>
      <c r="AB237" s="14"/>
      <c r="AC237" s="14"/>
    </row>
    <row r="238" spans="6:29" ht="15.75" customHeight="1">
      <c r="F238" s="22"/>
      <c r="G238" s="22"/>
      <c r="L238" s="14"/>
      <c r="M238" s="14"/>
      <c r="O238" s="23"/>
      <c r="AB238" s="14"/>
      <c r="AC238" s="14"/>
    </row>
    <row r="239" spans="6:29" ht="15.75" customHeight="1">
      <c r="F239" s="22"/>
      <c r="G239" s="22"/>
      <c r="L239" s="14"/>
      <c r="M239" s="14"/>
      <c r="O239" s="23"/>
      <c r="AB239" s="14"/>
      <c r="AC239" s="14"/>
    </row>
    <row r="240" spans="6:29" ht="15.75" customHeight="1">
      <c r="F240" s="22"/>
      <c r="G240" s="22"/>
      <c r="L240" s="14"/>
      <c r="M240" s="14"/>
      <c r="O240" s="23"/>
      <c r="AB240" s="14"/>
      <c r="AC240" s="14"/>
    </row>
    <row r="241" spans="6:29" ht="15.75" customHeight="1">
      <c r="F241" s="22"/>
      <c r="G241" s="22"/>
      <c r="L241" s="14"/>
      <c r="M241" s="14"/>
      <c r="O241" s="23"/>
      <c r="AB241" s="14"/>
      <c r="AC241" s="14"/>
    </row>
    <row r="242" spans="6:29" ht="15.75" customHeight="1">
      <c r="F242" s="22"/>
      <c r="G242" s="22"/>
      <c r="L242" s="14"/>
      <c r="M242" s="14"/>
      <c r="O242" s="23"/>
      <c r="AB242" s="14"/>
      <c r="AC242" s="14"/>
    </row>
    <row r="243" spans="6:29" ht="15.75" customHeight="1">
      <c r="F243" s="22"/>
      <c r="G243" s="22"/>
      <c r="L243" s="14"/>
      <c r="M243" s="14"/>
      <c r="O243" s="23"/>
      <c r="AB243" s="14"/>
      <c r="AC243" s="14"/>
    </row>
    <row r="244" spans="6:29" ht="15.75" customHeight="1">
      <c r="F244" s="22"/>
      <c r="G244" s="22"/>
      <c r="L244" s="14"/>
      <c r="M244" s="14"/>
      <c r="O244" s="23"/>
      <c r="AB244" s="14"/>
      <c r="AC244" s="14"/>
    </row>
    <row r="245" spans="6:29" ht="15.75" customHeight="1">
      <c r="F245" s="22"/>
      <c r="G245" s="22"/>
      <c r="L245" s="14"/>
      <c r="M245" s="14"/>
      <c r="O245" s="23"/>
      <c r="AB245" s="14"/>
      <c r="AC245" s="14"/>
    </row>
    <row r="246" spans="6:29" ht="15.75" customHeight="1">
      <c r="F246" s="22"/>
      <c r="G246" s="22"/>
      <c r="L246" s="14"/>
      <c r="M246" s="14"/>
      <c r="O246" s="23"/>
      <c r="AB246" s="14"/>
      <c r="AC246" s="14"/>
    </row>
    <row r="247" spans="6:29" ht="15.75" customHeight="1">
      <c r="F247" s="22"/>
      <c r="G247" s="22"/>
      <c r="L247" s="14"/>
      <c r="M247" s="14"/>
      <c r="O247" s="23"/>
      <c r="AB247" s="14"/>
      <c r="AC247" s="14"/>
    </row>
    <row r="248" spans="6:29" ht="15.75" customHeight="1">
      <c r="F248" s="22"/>
      <c r="G248" s="22"/>
      <c r="L248" s="14"/>
      <c r="M248" s="14"/>
      <c r="O248" s="23"/>
      <c r="AB248" s="14"/>
      <c r="AC248" s="14"/>
    </row>
    <row r="249" spans="6:29" ht="15.75" customHeight="1">
      <c r="F249" s="22"/>
      <c r="G249" s="22"/>
      <c r="L249" s="14"/>
      <c r="M249" s="14"/>
      <c r="O249" s="23"/>
      <c r="AB249" s="14"/>
      <c r="AC249" s="14"/>
    </row>
    <row r="250" spans="6:29" ht="15.75" customHeight="1">
      <c r="F250" s="22"/>
      <c r="G250" s="22"/>
      <c r="L250" s="14"/>
      <c r="M250" s="14"/>
      <c r="O250" s="23"/>
      <c r="AB250" s="14"/>
      <c r="AC250" s="14"/>
    </row>
    <row r="251" spans="6:29" ht="15.75" customHeight="1">
      <c r="F251" s="22"/>
      <c r="G251" s="22"/>
      <c r="L251" s="14"/>
      <c r="M251" s="14"/>
      <c r="O251" s="23"/>
      <c r="AB251" s="14"/>
      <c r="AC251" s="14"/>
    </row>
    <row r="252" spans="6:29" ht="15.75" customHeight="1">
      <c r="F252" s="22"/>
      <c r="G252" s="22"/>
      <c r="L252" s="14"/>
      <c r="M252" s="14"/>
      <c r="O252" s="23"/>
      <c r="AB252" s="14"/>
      <c r="AC252" s="14"/>
    </row>
    <row r="253" spans="6:29" ht="15.75" customHeight="1">
      <c r="F253" s="22"/>
      <c r="G253" s="22"/>
      <c r="L253" s="14"/>
      <c r="M253" s="14"/>
      <c r="O253" s="23"/>
      <c r="AB253" s="14"/>
      <c r="AC253" s="14"/>
    </row>
    <row r="254" spans="6:29" ht="15.75" customHeight="1">
      <c r="F254" s="22"/>
      <c r="G254" s="22"/>
      <c r="L254" s="14"/>
      <c r="M254" s="14"/>
      <c r="O254" s="23"/>
      <c r="AB254" s="14"/>
      <c r="AC254" s="14"/>
    </row>
    <row r="255" spans="6:29" ht="15.75" customHeight="1">
      <c r="F255" s="22"/>
      <c r="G255" s="22"/>
      <c r="L255" s="14"/>
      <c r="M255" s="14"/>
      <c r="O255" s="23"/>
      <c r="AB255" s="14"/>
      <c r="AC255" s="14"/>
    </row>
    <row r="256" spans="6:29" ht="15.75" customHeight="1">
      <c r="F256" s="22"/>
      <c r="G256" s="22"/>
      <c r="L256" s="14"/>
      <c r="M256" s="14"/>
      <c r="O256" s="23"/>
      <c r="AB256" s="14"/>
      <c r="AC256" s="14"/>
    </row>
    <row r="257" spans="6:29" ht="15.75" customHeight="1">
      <c r="F257" s="22"/>
      <c r="G257" s="22"/>
      <c r="L257" s="14"/>
      <c r="M257" s="14"/>
      <c r="O257" s="23"/>
      <c r="AB257" s="14"/>
      <c r="AC257" s="14"/>
    </row>
    <row r="258" spans="6:29" ht="15.75" customHeight="1">
      <c r="F258" s="22"/>
      <c r="G258" s="22"/>
      <c r="L258" s="14"/>
      <c r="M258" s="14"/>
      <c r="O258" s="23"/>
      <c r="AB258" s="14"/>
      <c r="AC258" s="14"/>
    </row>
    <row r="259" spans="6:29" ht="15.75" customHeight="1">
      <c r="F259" s="22"/>
      <c r="G259" s="22"/>
      <c r="L259" s="14"/>
      <c r="M259" s="14"/>
      <c r="O259" s="23"/>
      <c r="AB259" s="14"/>
      <c r="AC259" s="14"/>
    </row>
    <row r="260" spans="6:29" ht="15.75" customHeight="1">
      <c r="F260" s="22"/>
      <c r="G260" s="22"/>
      <c r="L260" s="14"/>
      <c r="M260" s="14"/>
      <c r="O260" s="23"/>
      <c r="AB260" s="14"/>
      <c r="AC260" s="14"/>
    </row>
    <row r="261" spans="6:29" ht="15.75" customHeight="1">
      <c r="F261" s="22"/>
      <c r="G261" s="22"/>
      <c r="L261" s="14"/>
      <c r="M261" s="14"/>
      <c r="O261" s="23"/>
      <c r="AB261" s="14"/>
      <c r="AC261" s="14"/>
    </row>
    <row r="262" spans="6:29" ht="15.75" customHeight="1">
      <c r="F262" s="22"/>
      <c r="G262" s="22"/>
      <c r="L262" s="14"/>
      <c r="M262" s="14"/>
      <c r="O262" s="23"/>
      <c r="AB262" s="14"/>
      <c r="AC262" s="14"/>
    </row>
    <row r="263" spans="6:29" ht="15.75" customHeight="1">
      <c r="F263" s="22"/>
      <c r="G263" s="22"/>
      <c r="L263" s="14"/>
      <c r="M263" s="14"/>
      <c r="O263" s="23"/>
      <c r="AB263" s="14"/>
      <c r="AC263" s="14"/>
    </row>
    <row r="264" spans="6:29" ht="15.75" customHeight="1">
      <c r="F264" s="22"/>
      <c r="G264" s="22"/>
      <c r="L264" s="14"/>
      <c r="M264" s="14"/>
      <c r="O264" s="23"/>
      <c r="AB264" s="14"/>
      <c r="AC264" s="14"/>
    </row>
    <row r="265" spans="6:29" ht="15.75" customHeight="1">
      <c r="F265" s="22"/>
      <c r="G265" s="22"/>
      <c r="L265" s="14"/>
      <c r="M265" s="14"/>
      <c r="O265" s="23"/>
      <c r="AB265" s="14"/>
      <c r="AC265" s="14"/>
    </row>
    <row r="266" spans="6:29" ht="15.75" customHeight="1">
      <c r="F266" s="22"/>
      <c r="G266" s="22"/>
      <c r="L266" s="14"/>
      <c r="M266" s="14"/>
      <c r="O266" s="23"/>
      <c r="AB266" s="14"/>
      <c r="AC266" s="14"/>
    </row>
    <row r="267" spans="6:29" ht="15.75" customHeight="1">
      <c r="F267" s="22"/>
      <c r="G267" s="22"/>
      <c r="L267" s="14"/>
      <c r="M267" s="14"/>
      <c r="O267" s="23"/>
      <c r="AB267" s="14"/>
      <c r="AC267" s="14"/>
    </row>
    <row r="268" spans="6:29" ht="15.75" customHeight="1">
      <c r="F268" s="22"/>
      <c r="G268" s="22"/>
      <c r="L268" s="14"/>
      <c r="M268" s="14"/>
      <c r="O268" s="23"/>
      <c r="AB268" s="14"/>
      <c r="AC268" s="14"/>
    </row>
    <row r="269" spans="6:29" ht="15.75" customHeight="1">
      <c r="F269" s="22"/>
      <c r="G269" s="22"/>
      <c r="L269" s="14"/>
      <c r="M269" s="14"/>
      <c r="O269" s="23"/>
      <c r="AB269" s="14"/>
      <c r="AC269" s="14"/>
    </row>
    <row r="270" spans="6:29" ht="15.75" customHeight="1">
      <c r="F270" s="22"/>
      <c r="G270" s="22"/>
      <c r="L270" s="14"/>
      <c r="M270" s="14"/>
      <c r="O270" s="23"/>
      <c r="AB270" s="14"/>
      <c r="AC270" s="14"/>
    </row>
    <row r="271" spans="6:29" ht="15.75" customHeight="1">
      <c r="F271" s="22"/>
      <c r="G271" s="22"/>
      <c r="L271" s="14"/>
      <c r="M271" s="14"/>
      <c r="O271" s="23"/>
      <c r="AB271" s="14"/>
      <c r="AC271" s="14"/>
    </row>
    <row r="272" spans="6:29" ht="15.75" customHeight="1">
      <c r="F272" s="22"/>
      <c r="G272" s="22"/>
      <c r="L272" s="14"/>
      <c r="M272" s="14"/>
      <c r="O272" s="23"/>
      <c r="AB272" s="14"/>
      <c r="AC272" s="14"/>
    </row>
    <row r="273" spans="6:29" ht="15.75" customHeight="1">
      <c r="F273" s="22"/>
      <c r="G273" s="22"/>
      <c r="L273" s="14"/>
      <c r="M273" s="14"/>
      <c r="O273" s="23"/>
      <c r="AB273" s="14"/>
      <c r="AC273" s="14"/>
    </row>
    <row r="274" spans="6:29" ht="15.75" customHeight="1">
      <c r="F274" s="22"/>
      <c r="G274" s="22"/>
      <c r="L274" s="14"/>
      <c r="M274" s="14"/>
      <c r="O274" s="23"/>
      <c r="AB274" s="14"/>
      <c r="AC274" s="14"/>
    </row>
    <row r="275" spans="6:29" ht="15.75" customHeight="1">
      <c r="F275" s="22"/>
      <c r="G275" s="22"/>
      <c r="L275" s="14"/>
      <c r="M275" s="14"/>
      <c r="O275" s="23"/>
      <c r="AB275" s="14"/>
      <c r="AC275" s="14"/>
    </row>
    <row r="276" spans="6:29" ht="15.75" customHeight="1">
      <c r="F276" s="22"/>
      <c r="G276" s="22"/>
      <c r="L276" s="14"/>
      <c r="M276" s="14"/>
      <c r="O276" s="23"/>
      <c r="AB276" s="14"/>
      <c r="AC276" s="14"/>
    </row>
    <row r="277" spans="6:29" ht="15.75" customHeight="1">
      <c r="F277" s="22"/>
      <c r="G277" s="22"/>
      <c r="L277" s="14"/>
      <c r="M277" s="14"/>
      <c r="O277" s="23"/>
      <c r="AB277" s="14"/>
      <c r="AC277" s="14"/>
    </row>
    <row r="278" spans="6:29" ht="15.75" customHeight="1">
      <c r="F278" s="22"/>
      <c r="G278" s="22"/>
      <c r="L278" s="14"/>
      <c r="M278" s="14"/>
      <c r="O278" s="23"/>
      <c r="AB278" s="14"/>
      <c r="AC278" s="14"/>
    </row>
    <row r="279" spans="6:29" ht="15.75" customHeight="1">
      <c r="F279" s="22"/>
      <c r="G279" s="22"/>
      <c r="L279" s="14"/>
      <c r="M279" s="14"/>
      <c r="O279" s="23"/>
      <c r="AB279" s="14"/>
      <c r="AC279" s="14"/>
    </row>
    <row r="280" spans="6:29" ht="15.75" customHeight="1">
      <c r="F280" s="22"/>
      <c r="G280" s="22"/>
      <c r="L280" s="14"/>
      <c r="M280" s="14"/>
      <c r="O280" s="23"/>
      <c r="AB280" s="14"/>
      <c r="AC280" s="14"/>
    </row>
    <row r="281" spans="6:29" ht="15.75" customHeight="1">
      <c r="F281" s="22"/>
      <c r="G281" s="22"/>
      <c r="L281" s="14"/>
      <c r="M281" s="14"/>
      <c r="O281" s="23"/>
      <c r="AB281" s="14"/>
      <c r="AC281" s="14"/>
    </row>
    <row r="282" spans="6:29" ht="15.75" customHeight="1">
      <c r="F282" s="22"/>
      <c r="G282" s="22"/>
      <c r="L282" s="14"/>
      <c r="M282" s="14"/>
      <c r="O282" s="23"/>
      <c r="AB282" s="14"/>
      <c r="AC282" s="14"/>
    </row>
    <row r="283" spans="6:29" ht="15.75" customHeight="1">
      <c r="F283" s="22"/>
      <c r="G283" s="22"/>
      <c r="L283" s="14"/>
      <c r="M283" s="14"/>
      <c r="O283" s="23"/>
      <c r="AB283" s="14"/>
      <c r="AC283" s="14"/>
    </row>
    <row r="284" spans="6:29" ht="15.75" customHeight="1">
      <c r="F284" s="22"/>
      <c r="G284" s="22"/>
      <c r="L284" s="14"/>
      <c r="M284" s="14"/>
      <c r="O284" s="23"/>
      <c r="AB284" s="14"/>
      <c r="AC284" s="14"/>
    </row>
    <row r="285" spans="6:29" ht="15.75" customHeight="1">
      <c r="F285" s="22"/>
      <c r="G285" s="22"/>
      <c r="L285" s="14"/>
      <c r="M285" s="14"/>
      <c r="O285" s="23"/>
      <c r="AB285" s="14"/>
      <c r="AC285" s="14"/>
    </row>
    <row r="286" spans="6:29" ht="15.75" customHeight="1">
      <c r="F286" s="22"/>
      <c r="G286" s="22"/>
      <c r="L286" s="14"/>
      <c r="M286" s="14"/>
      <c r="O286" s="23"/>
      <c r="AB286" s="14"/>
      <c r="AC286" s="14"/>
    </row>
    <row r="287" spans="6:29" ht="15.75" customHeight="1">
      <c r="F287" s="22"/>
      <c r="G287" s="22"/>
      <c r="L287" s="14"/>
      <c r="M287" s="14"/>
      <c r="O287" s="23"/>
      <c r="AB287" s="14"/>
      <c r="AC287" s="14"/>
    </row>
    <row r="288" spans="6:29" ht="15.75" customHeight="1">
      <c r="F288" s="22"/>
      <c r="G288" s="22"/>
      <c r="L288" s="14"/>
      <c r="M288" s="14"/>
      <c r="O288" s="23"/>
      <c r="AB288" s="14"/>
      <c r="AC288" s="14"/>
    </row>
    <row r="289" spans="6:29" ht="15.75" customHeight="1">
      <c r="F289" s="22"/>
      <c r="G289" s="22"/>
      <c r="L289" s="14"/>
      <c r="M289" s="14"/>
      <c r="O289" s="23"/>
      <c r="AB289" s="14"/>
      <c r="AC289" s="14"/>
    </row>
    <row r="290" spans="6:29" ht="15.75" customHeight="1">
      <c r="F290" s="22"/>
      <c r="G290" s="22"/>
      <c r="L290" s="14"/>
      <c r="M290" s="14"/>
      <c r="O290" s="23"/>
      <c r="AB290" s="14"/>
      <c r="AC290" s="14"/>
    </row>
    <row r="291" spans="6:29" ht="15.75" customHeight="1">
      <c r="F291" s="22"/>
      <c r="G291" s="22"/>
      <c r="L291" s="14"/>
      <c r="M291" s="14"/>
      <c r="O291" s="23"/>
      <c r="AB291" s="14"/>
      <c r="AC291" s="14"/>
    </row>
    <row r="292" spans="6:29" ht="15.75" customHeight="1">
      <c r="F292" s="22"/>
      <c r="G292" s="22"/>
      <c r="L292" s="14"/>
      <c r="M292" s="14"/>
      <c r="O292" s="23"/>
      <c r="AB292" s="14"/>
      <c r="AC292" s="14"/>
    </row>
    <row r="293" spans="6:29" ht="15.75" customHeight="1">
      <c r="F293" s="22"/>
      <c r="G293" s="22"/>
      <c r="L293" s="14"/>
      <c r="M293" s="14"/>
      <c r="O293" s="23"/>
      <c r="AB293" s="14"/>
      <c r="AC293" s="14"/>
    </row>
    <row r="294" spans="6:29" ht="15.75" customHeight="1">
      <c r="F294" s="22"/>
      <c r="G294" s="22"/>
      <c r="L294" s="14"/>
      <c r="M294" s="14"/>
      <c r="O294" s="23"/>
      <c r="AB294" s="14"/>
      <c r="AC294" s="14"/>
    </row>
    <row r="295" spans="6:29" ht="15.75" customHeight="1">
      <c r="F295" s="22"/>
      <c r="G295" s="22"/>
      <c r="L295" s="14"/>
      <c r="M295" s="14"/>
      <c r="O295" s="23"/>
      <c r="AB295" s="14"/>
      <c r="AC295" s="14"/>
    </row>
    <row r="296" spans="6:29" ht="15.75" customHeight="1">
      <c r="F296" s="22"/>
      <c r="G296" s="22"/>
      <c r="L296" s="14"/>
      <c r="M296" s="14"/>
      <c r="O296" s="23"/>
      <c r="AB296" s="14"/>
      <c r="AC296" s="14"/>
    </row>
    <row r="297" spans="6:29" ht="15.75" customHeight="1">
      <c r="F297" s="22"/>
      <c r="G297" s="22"/>
      <c r="L297" s="14"/>
      <c r="M297" s="14"/>
      <c r="O297" s="23"/>
      <c r="AB297" s="14"/>
      <c r="AC297" s="14"/>
    </row>
    <row r="298" spans="6:29" ht="15.75" customHeight="1">
      <c r="F298" s="22"/>
      <c r="G298" s="22"/>
      <c r="L298" s="14"/>
      <c r="M298" s="14"/>
      <c r="O298" s="23"/>
      <c r="AB298" s="14"/>
      <c r="AC298" s="14"/>
    </row>
    <row r="299" spans="6:29" ht="15.75" customHeight="1">
      <c r="F299" s="22"/>
      <c r="G299" s="22"/>
      <c r="L299" s="14"/>
      <c r="M299" s="14"/>
      <c r="O299" s="23"/>
      <c r="AB299" s="14"/>
      <c r="AC299" s="14"/>
    </row>
    <row r="300" spans="6:29" ht="15.75" customHeight="1">
      <c r="F300" s="22"/>
      <c r="G300" s="22"/>
      <c r="L300" s="14"/>
      <c r="M300" s="14"/>
      <c r="O300" s="23"/>
      <c r="AB300" s="14"/>
      <c r="AC300" s="14"/>
    </row>
    <row r="301" spans="6:29" ht="15.75" customHeight="1">
      <c r="F301" s="22"/>
      <c r="G301" s="22"/>
      <c r="L301" s="14"/>
      <c r="M301" s="14"/>
      <c r="O301" s="23"/>
      <c r="AB301" s="14"/>
      <c r="AC301" s="14"/>
    </row>
    <row r="302" spans="6:29" ht="15.75" customHeight="1">
      <c r="F302" s="22"/>
      <c r="G302" s="22"/>
      <c r="L302" s="14"/>
      <c r="M302" s="14"/>
      <c r="O302" s="23"/>
      <c r="AB302" s="14"/>
      <c r="AC302" s="14"/>
    </row>
    <row r="303" spans="6:29" ht="15.75" customHeight="1">
      <c r="F303" s="22"/>
      <c r="G303" s="22"/>
      <c r="L303" s="14"/>
      <c r="M303" s="14"/>
      <c r="O303" s="23"/>
      <c r="AB303" s="14"/>
      <c r="AC303" s="14"/>
    </row>
    <row r="304" spans="6:29" ht="15.75" customHeight="1">
      <c r="F304" s="22"/>
      <c r="G304" s="22"/>
      <c r="L304" s="14"/>
      <c r="M304" s="14"/>
      <c r="O304" s="23"/>
      <c r="AB304" s="14"/>
      <c r="AC304" s="14"/>
    </row>
    <row r="305" spans="6:29" ht="15.75" customHeight="1">
      <c r="F305" s="22"/>
      <c r="G305" s="22"/>
      <c r="L305" s="14"/>
      <c r="M305" s="14"/>
      <c r="O305" s="23"/>
      <c r="AB305" s="14"/>
      <c r="AC305" s="14"/>
    </row>
    <row r="306" spans="6:29" ht="15.75" customHeight="1">
      <c r="F306" s="22"/>
      <c r="G306" s="22"/>
      <c r="L306" s="14"/>
      <c r="M306" s="14"/>
      <c r="O306" s="23"/>
      <c r="AB306" s="14"/>
      <c r="AC306" s="14"/>
    </row>
    <row r="307" spans="6:29" ht="15.75" customHeight="1">
      <c r="F307" s="22"/>
      <c r="G307" s="22"/>
      <c r="L307" s="14"/>
      <c r="M307" s="14"/>
      <c r="O307" s="23"/>
      <c r="AB307" s="14"/>
      <c r="AC307" s="14"/>
    </row>
    <row r="308" spans="6:29" ht="15.75" customHeight="1">
      <c r="F308" s="22"/>
      <c r="G308" s="22"/>
      <c r="L308" s="14"/>
      <c r="M308" s="14"/>
      <c r="O308" s="23"/>
      <c r="AB308" s="14"/>
      <c r="AC308" s="14"/>
    </row>
    <row r="309" spans="6:29" ht="15.75" customHeight="1">
      <c r="F309" s="22"/>
      <c r="G309" s="22"/>
      <c r="L309" s="14"/>
      <c r="M309" s="14"/>
      <c r="O309" s="23"/>
      <c r="AB309" s="14"/>
      <c r="AC309" s="14"/>
    </row>
    <row r="310" spans="6:29" ht="15.75" customHeight="1">
      <c r="F310" s="22"/>
      <c r="G310" s="22"/>
      <c r="L310" s="14"/>
      <c r="M310" s="14"/>
      <c r="O310" s="23"/>
      <c r="AB310" s="14"/>
      <c r="AC310" s="14"/>
    </row>
    <row r="311" spans="6:29" ht="15.75" customHeight="1">
      <c r="F311" s="22"/>
      <c r="G311" s="22"/>
      <c r="L311" s="14"/>
      <c r="M311" s="14"/>
      <c r="O311" s="23"/>
      <c r="AB311" s="14"/>
      <c r="AC311" s="14"/>
    </row>
    <row r="312" spans="6:29" ht="15.75" customHeight="1">
      <c r="F312" s="22"/>
      <c r="G312" s="22"/>
      <c r="L312" s="14"/>
      <c r="M312" s="14"/>
      <c r="O312" s="23"/>
      <c r="AB312" s="14"/>
      <c r="AC312" s="14"/>
    </row>
    <row r="313" spans="6:29" ht="15.75" customHeight="1">
      <c r="F313" s="22"/>
      <c r="G313" s="22"/>
      <c r="L313" s="14"/>
      <c r="M313" s="14"/>
      <c r="O313" s="23"/>
      <c r="AB313" s="14"/>
      <c r="AC313" s="14"/>
    </row>
    <row r="314" spans="6:29" ht="15.75" customHeight="1">
      <c r="F314" s="22"/>
      <c r="G314" s="22"/>
      <c r="L314" s="14"/>
      <c r="M314" s="14"/>
      <c r="O314" s="23"/>
      <c r="AB314" s="14"/>
      <c r="AC314" s="14"/>
    </row>
    <row r="315" spans="6:29" ht="15.75" customHeight="1">
      <c r="F315" s="22"/>
      <c r="G315" s="22"/>
      <c r="L315" s="14"/>
      <c r="M315" s="14"/>
      <c r="O315" s="23"/>
      <c r="AB315" s="14"/>
      <c r="AC315" s="14"/>
    </row>
    <row r="316" spans="6:29" ht="15.75" customHeight="1">
      <c r="F316" s="22"/>
      <c r="G316" s="22"/>
      <c r="L316" s="14"/>
      <c r="M316" s="14"/>
      <c r="O316" s="23"/>
      <c r="AB316" s="14"/>
      <c r="AC316" s="14"/>
    </row>
    <row r="317" spans="6:29" ht="15.75" customHeight="1">
      <c r="F317" s="22"/>
      <c r="G317" s="22"/>
      <c r="L317" s="14"/>
      <c r="M317" s="14"/>
      <c r="O317" s="23"/>
      <c r="AB317" s="14"/>
      <c r="AC317" s="14"/>
    </row>
    <row r="318" spans="6:29" ht="15.75" customHeight="1">
      <c r="F318" s="22"/>
      <c r="G318" s="22"/>
      <c r="L318" s="14"/>
      <c r="M318" s="14"/>
      <c r="O318" s="23"/>
      <c r="AB318" s="14"/>
      <c r="AC318" s="14"/>
    </row>
    <row r="319" spans="6:29" ht="15.75" customHeight="1">
      <c r="F319" s="22"/>
      <c r="G319" s="22"/>
      <c r="L319" s="14"/>
      <c r="M319" s="14"/>
      <c r="O319" s="23"/>
      <c r="AB319" s="14"/>
      <c r="AC319" s="14"/>
    </row>
    <row r="320" spans="6:29" ht="15.75" customHeight="1">
      <c r="F320" s="22"/>
      <c r="G320" s="22"/>
      <c r="L320" s="14"/>
      <c r="M320" s="14"/>
      <c r="O320" s="23"/>
      <c r="AB320" s="14"/>
      <c r="AC320" s="14"/>
    </row>
    <row r="321" spans="6:29" ht="15.75" customHeight="1">
      <c r="F321" s="22"/>
      <c r="G321" s="22"/>
      <c r="L321" s="14"/>
      <c r="M321" s="14"/>
      <c r="O321" s="23"/>
      <c r="AB321" s="14"/>
      <c r="AC321" s="14"/>
    </row>
    <row r="322" spans="6:29" ht="15.75" customHeight="1">
      <c r="F322" s="22"/>
      <c r="G322" s="22"/>
      <c r="L322" s="14"/>
      <c r="M322" s="14"/>
      <c r="O322" s="23"/>
      <c r="AB322" s="14"/>
      <c r="AC322" s="14"/>
    </row>
    <row r="323" spans="6:29" ht="15.75" customHeight="1">
      <c r="F323" s="22"/>
      <c r="G323" s="22"/>
      <c r="L323" s="14"/>
      <c r="M323" s="14"/>
      <c r="O323" s="23"/>
      <c r="AB323" s="14"/>
      <c r="AC323" s="14"/>
    </row>
    <row r="324" spans="6:29" ht="15.75" customHeight="1">
      <c r="F324" s="22"/>
      <c r="G324" s="22"/>
      <c r="L324" s="14"/>
      <c r="M324" s="14"/>
      <c r="O324" s="23"/>
      <c r="AB324" s="14"/>
      <c r="AC324" s="14"/>
    </row>
    <row r="325" spans="6:29" ht="15.75" customHeight="1">
      <c r="F325" s="22"/>
      <c r="G325" s="22"/>
      <c r="L325" s="14"/>
      <c r="M325" s="14"/>
      <c r="O325" s="23"/>
      <c r="AB325" s="14"/>
      <c r="AC325" s="14"/>
    </row>
    <row r="326" spans="6:29" ht="15.75" customHeight="1">
      <c r="F326" s="22"/>
      <c r="G326" s="22"/>
      <c r="L326" s="14"/>
      <c r="M326" s="14"/>
      <c r="O326" s="23"/>
      <c r="AB326" s="14"/>
      <c r="AC326" s="14"/>
    </row>
    <row r="327" spans="6:29" ht="15.75" customHeight="1">
      <c r="F327" s="22"/>
      <c r="G327" s="22"/>
      <c r="L327" s="14"/>
      <c r="M327" s="14"/>
      <c r="O327" s="23"/>
      <c r="AB327" s="14"/>
      <c r="AC327" s="14"/>
    </row>
    <row r="328" spans="6:29" ht="15.75" customHeight="1">
      <c r="F328" s="22"/>
      <c r="G328" s="22"/>
      <c r="L328" s="14"/>
      <c r="M328" s="14"/>
      <c r="O328" s="23"/>
      <c r="AB328" s="14"/>
      <c r="AC328" s="14"/>
    </row>
    <row r="329" spans="6:29" ht="15.75" customHeight="1">
      <c r="F329" s="22"/>
      <c r="G329" s="22"/>
      <c r="L329" s="14"/>
      <c r="M329" s="14"/>
      <c r="O329" s="23"/>
      <c r="AB329" s="14"/>
      <c r="AC329" s="14"/>
    </row>
    <row r="330" spans="6:29" ht="15.75" customHeight="1">
      <c r="F330" s="22"/>
      <c r="G330" s="22"/>
      <c r="L330" s="14"/>
      <c r="M330" s="14"/>
      <c r="O330" s="23"/>
      <c r="AB330" s="14"/>
      <c r="AC330" s="14"/>
    </row>
    <row r="331" spans="6:29" ht="15.75" customHeight="1">
      <c r="F331" s="22"/>
      <c r="G331" s="22"/>
      <c r="L331" s="14"/>
      <c r="M331" s="14"/>
      <c r="O331" s="23"/>
      <c r="AB331" s="14"/>
      <c r="AC331" s="14"/>
    </row>
    <row r="332" spans="6:29" ht="15.75" customHeight="1">
      <c r="F332" s="22"/>
      <c r="G332" s="22"/>
      <c r="L332" s="14"/>
      <c r="M332" s="14"/>
      <c r="O332" s="23"/>
      <c r="AB332" s="14"/>
      <c r="AC332" s="14"/>
    </row>
    <row r="333" spans="6:29" ht="15.75" customHeight="1">
      <c r="F333" s="22"/>
      <c r="G333" s="22"/>
      <c r="L333" s="14"/>
      <c r="M333" s="14"/>
      <c r="O333" s="23"/>
      <c r="AB333" s="14"/>
      <c r="AC333" s="14"/>
    </row>
    <row r="334" spans="6:29" ht="15.75" customHeight="1">
      <c r="F334" s="22"/>
      <c r="G334" s="22"/>
      <c r="L334" s="14"/>
      <c r="M334" s="14"/>
      <c r="O334" s="23"/>
      <c r="AB334" s="14"/>
      <c r="AC334" s="14"/>
    </row>
    <row r="335" spans="6:29" ht="15.75" customHeight="1">
      <c r="F335" s="22"/>
      <c r="G335" s="22"/>
      <c r="L335" s="14"/>
      <c r="M335" s="14"/>
      <c r="O335" s="23"/>
      <c r="AB335" s="14"/>
      <c r="AC335" s="14"/>
    </row>
    <row r="336" spans="6:29" ht="15.75" customHeight="1">
      <c r="F336" s="22"/>
      <c r="G336" s="22"/>
      <c r="L336" s="14"/>
      <c r="M336" s="14"/>
      <c r="O336" s="23"/>
      <c r="AB336" s="14"/>
      <c r="AC336" s="14"/>
    </row>
    <row r="337" spans="6:29" ht="15.75" customHeight="1">
      <c r="F337" s="22"/>
      <c r="G337" s="22"/>
      <c r="L337" s="14"/>
      <c r="M337" s="14"/>
      <c r="O337" s="23"/>
      <c r="AB337" s="14"/>
      <c r="AC337" s="14"/>
    </row>
    <row r="338" spans="6:29" ht="15.75" customHeight="1">
      <c r="F338" s="22"/>
      <c r="G338" s="22"/>
      <c r="L338" s="14"/>
      <c r="M338" s="14"/>
      <c r="O338" s="23"/>
      <c r="AB338" s="14"/>
      <c r="AC338" s="14"/>
    </row>
    <row r="339" spans="6:29" ht="15.75" customHeight="1">
      <c r="F339" s="22"/>
      <c r="G339" s="22"/>
      <c r="L339" s="14"/>
      <c r="M339" s="14"/>
      <c r="O339" s="23"/>
      <c r="AB339" s="14"/>
      <c r="AC339" s="14"/>
    </row>
    <row r="340" spans="6:29" ht="15.75" customHeight="1">
      <c r="F340" s="22"/>
      <c r="G340" s="22"/>
      <c r="L340" s="14"/>
      <c r="M340" s="14"/>
      <c r="O340" s="23"/>
      <c r="AB340" s="14"/>
      <c r="AC340" s="14"/>
    </row>
    <row r="341" spans="6:29" ht="15.75" customHeight="1">
      <c r="F341" s="22"/>
      <c r="G341" s="22"/>
      <c r="L341" s="14"/>
      <c r="M341" s="14"/>
      <c r="O341" s="23"/>
      <c r="AB341" s="14"/>
      <c r="AC341" s="14"/>
    </row>
    <row r="342" spans="6:29" ht="15.75" customHeight="1">
      <c r="F342" s="22"/>
      <c r="G342" s="22"/>
      <c r="L342" s="14"/>
      <c r="M342" s="14"/>
      <c r="O342" s="23"/>
      <c r="AB342" s="14"/>
      <c r="AC342" s="14"/>
    </row>
    <row r="343" spans="6:29" ht="15.75" customHeight="1">
      <c r="F343" s="22"/>
      <c r="G343" s="22"/>
      <c r="L343" s="14"/>
      <c r="M343" s="14"/>
      <c r="O343" s="23"/>
      <c r="AB343" s="14"/>
      <c r="AC343" s="14"/>
    </row>
    <row r="344" spans="6:29" ht="15.75" customHeight="1">
      <c r="F344" s="22"/>
      <c r="G344" s="22"/>
      <c r="L344" s="14"/>
      <c r="M344" s="14"/>
      <c r="O344" s="23"/>
      <c r="AB344" s="14"/>
      <c r="AC344" s="14"/>
    </row>
    <row r="345" spans="6:29" ht="15.75" customHeight="1">
      <c r="F345" s="22"/>
      <c r="G345" s="22"/>
      <c r="L345" s="14"/>
      <c r="M345" s="14"/>
      <c r="O345" s="23"/>
      <c r="AB345" s="14"/>
      <c r="AC345" s="14"/>
    </row>
    <row r="346" spans="6:29" ht="15.75" customHeight="1">
      <c r="F346" s="22"/>
      <c r="G346" s="22"/>
      <c r="L346" s="14"/>
      <c r="M346" s="14"/>
      <c r="O346" s="23"/>
      <c r="AB346" s="14"/>
      <c r="AC346" s="14"/>
    </row>
    <row r="347" spans="6:29" ht="15.75" customHeight="1">
      <c r="F347" s="22"/>
      <c r="G347" s="22"/>
      <c r="L347" s="14"/>
      <c r="M347" s="14"/>
      <c r="O347" s="23"/>
      <c r="AB347" s="14"/>
      <c r="AC347" s="14"/>
    </row>
    <row r="348" spans="6:29" ht="15.75" customHeight="1">
      <c r="F348" s="22"/>
      <c r="G348" s="22"/>
      <c r="L348" s="14"/>
      <c r="M348" s="14"/>
      <c r="O348" s="23"/>
      <c r="AB348" s="14"/>
      <c r="AC348" s="14"/>
    </row>
    <row r="349" spans="6:29" ht="15.75" customHeight="1">
      <c r="F349" s="22"/>
      <c r="G349" s="22"/>
      <c r="L349" s="14"/>
      <c r="M349" s="14"/>
      <c r="O349" s="23"/>
      <c r="AB349" s="14"/>
      <c r="AC349" s="14"/>
    </row>
    <row r="350" spans="6:29" ht="15.75" customHeight="1">
      <c r="F350" s="22"/>
      <c r="G350" s="22"/>
      <c r="L350" s="14"/>
      <c r="M350" s="14"/>
      <c r="O350" s="23"/>
      <c r="AB350" s="14"/>
      <c r="AC350" s="14"/>
    </row>
    <row r="351" spans="6:29" ht="15.75" customHeight="1">
      <c r="F351" s="22"/>
      <c r="G351" s="22"/>
      <c r="L351" s="14"/>
      <c r="M351" s="14"/>
      <c r="O351" s="23"/>
      <c r="AB351" s="14"/>
      <c r="AC351" s="14"/>
    </row>
    <row r="352" spans="6:29" ht="15.75" customHeight="1">
      <c r="F352" s="22"/>
      <c r="G352" s="22"/>
      <c r="L352" s="14"/>
      <c r="M352" s="14"/>
      <c r="O352" s="23"/>
      <c r="AB352" s="14"/>
      <c r="AC352" s="14"/>
    </row>
    <row r="353" spans="6:29" ht="15.75" customHeight="1">
      <c r="F353" s="22"/>
      <c r="G353" s="22"/>
      <c r="L353" s="14"/>
      <c r="M353" s="14"/>
      <c r="O353" s="23"/>
      <c r="AB353" s="14"/>
      <c r="AC353" s="14"/>
    </row>
    <row r="354" spans="6:29" ht="15.75" customHeight="1">
      <c r="F354" s="22"/>
      <c r="G354" s="22"/>
      <c r="L354" s="14"/>
      <c r="M354" s="14"/>
      <c r="O354" s="23"/>
      <c r="AB354" s="14"/>
      <c r="AC354" s="14"/>
    </row>
    <row r="355" spans="6:29" ht="15.75" customHeight="1">
      <c r="F355" s="22"/>
      <c r="G355" s="22"/>
      <c r="L355" s="14"/>
      <c r="M355" s="14"/>
      <c r="O355" s="23"/>
      <c r="AB355" s="14"/>
      <c r="AC355" s="14"/>
    </row>
    <row r="356" spans="6:29" ht="15.75" customHeight="1">
      <c r="F356" s="22"/>
      <c r="G356" s="22"/>
      <c r="L356" s="14"/>
      <c r="M356" s="14"/>
      <c r="O356" s="23"/>
      <c r="AB356" s="14"/>
      <c r="AC356" s="14"/>
    </row>
    <row r="357" spans="6:29" ht="15.75" customHeight="1">
      <c r="F357" s="22"/>
      <c r="G357" s="22"/>
      <c r="L357" s="14"/>
      <c r="M357" s="14"/>
      <c r="O357" s="23"/>
      <c r="AB357" s="14"/>
      <c r="AC357" s="14"/>
    </row>
    <row r="358" spans="6:29" ht="15.75" customHeight="1">
      <c r="F358" s="22"/>
      <c r="G358" s="22"/>
      <c r="L358" s="14"/>
      <c r="M358" s="14"/>
      <c r="O358" s="23"/>
      <c r="AB358" s="14"/>
      <c r="AC358" s="14"/>
    </row>
    <row r="359" spans="6:29" ht="15.75" customHeight="1">
      <c r="F359" s="22"/>
      <c r="G359" s="22"/>
      <c r="L359" s="14"/>
      <c r="M359" s="14"/>
      <c r="O359" s="23"/>
      <c r="AB359" s="14"/>
      <c r="AC359" s="14"/>
    </row>
    <row r="360" spans="6:29" ht="15.75" customHeight="1">
      <c r="F360" s="22"/>
      <c r="G360" s="22"/>
      <c r="L360" s="14"/>
      <c r="M360" s="14"/>
      <c r="O360" s="23"/>
      <c r="AB360" s="14"/>
      <c r="AC360" s="14"/>
    </row>
    <row r="361" spans="6:29" ht="15.75" customHeight="1">
      <c r="F361" s="22"/>
      <c r="G361" s="22"/>
      <c r="L361" s="14"/>
      <c r="M361" s="14"/>
      <c r="O361" s="23"/>
      <c r="AB361" s="14"/>
      <c r="AC361" s="14"/>
    </row>
    <row r="362" spans="6:29" ht="15.75" customHeight="1">
      <c r="F362" s="22"/>
      <c r="G362" s="22"/>
      <c r="L362" s="14"/>
      <c r="M362" s="14"/>
      <c r="O362" s="23"/>
      <c r="AB362" s="14"/>
      <c r="AC362" s="14"/>
    </row>
    <row r="363" spans="6:29" ht="15.75" customHeight="1">
      <c r="F363" s="22"/>
      <c r="G363" s="22"/>
      <c r="L363" s="14"/>
      <c r="M363" s="14"/>
      <c r="O363" s="23"/>
      <c r="AB363" s="14"/>
      <c r="AC363" s="14"/>
    </row>
    <row r="364" spans="6:29" ht="15.75" customHeight="1">
      <c r="F364" s="22"/>
      <c r="G364" s="22"/>
      <c r="L364" s="14"/>
      <c r="M364" s="14"/>
      <c r="O364" s="23"/>
      <c r="AB364" s="14"/>
      <c r="AC364" s="14"/>
    </row>
    <row r="365" spans="6:29" ht="15.75" customHeight="1">
      <c r="F365" s="22"/>
      <c r="G365" s="22"/>
      <c r="L365" s="14"/>
      <c r="M365" s="14"/>
      <c r="O365" s="23"/>
      <c r="AB365" s="14"/>
      <c r="AC365" s="14"/>
    </row>
    <row r="366" spans="6:29" ht="15.75" customHeight="1">
      <c r="F366" s="22"/>
      <c r="G366" s="22"/>
      <c r="L366" s="14"/>
      <c r="M366" s="14"/>
      <c r="O366" s="23"/>
      <c r="AB366" s="14"/>
      <c r="AC366" s="14"/>
    </row>
    <row r="367" spans="6:29" ht="15.75" customHeight="1">
      <c r="F367" s="22"/>
      <c r="G367" s="22"/>
      <c r="L367" s="14"/>
      <c r="M367" s="14"/>
      <c r="O367" s="23"/>
      <c r="AB367" s="14"/>
      <c r="AC367" s="14"/>
    </row>
    <row r="368" spans="6:29" ht="15.75" customHeight="1">
      <c r="F368" s="22"/>
      <c r="G368" s="22"/>
      <c r="L368" s="14"/>
      <c r="M368" s="14"/>
      <c r="O368" s="23"/>
      <c r="AB368" s="14"/>
      <c r="AC368" s="14"/>
    </row>
    <row r="369" spans="6:29" ht="15.75" customHeight="1">
      <c r="F369" s="22"/>
      <c r="G369" s="22"/>
      <c r="L369" s="14"/>
      <c r="M369" s="14"/>
      <c r="O369" s="23"/>
      <c r="AB369" s="14"/>
      <c r="AC369" s="14"/>
    </row>
    <row r="370" spans="6:29" ht="15.75" customHeight="1">
      <c r="F370" s="22"/>
      <c r="G370" s="22"/>
      <c r="L370" s="14"/>
      <c r="M370" s="14"/>
      <c r="O370" s="23"/>
      <c r="AB370" s="14"/>
      <c r="AC370" s="14"/>
    </row>
    <row r="371" spans="6:29" ht="15.75" customHeight="1">
      <c r="F371" s="22"/>
      <c r="G371" s="22"/>
      <c r="L371" s="14"/>
      <c r="M371" s="14"/>
      <c r="O371" s="23"/>
      <c r="AB371" s="14"/>
      <c r="AC371" s="14"/>
    </row>
    <row r="372" spans="6:29" ht="15.75" customHeight="1">
      <c r="F372" s="22"/>
      <c r="G372" s="22"/>
      <c r="L372" s="14"/>
      <c r="M372" s="14"/>
      <c r="O372" s="23"/>
      <c r="AB372" s="14"/>
      <c r="AC372" s="14"/>
    </row>
    <row r="373" spans="6:29" ht="15.75" customHeight="1">
      <c r="F373" s="22"/>
      <c r="G373" s="22"/>
      <c r="L373" s="14"/>
      <c r="M373" s="14"/>
      <c r="O373" s="23"/>
      <c r="AB373" s="14"/>
      <c r="AC373" s="14"/>
    </row>
    <row r="374" spans="6:29" ht="15.75" customHeight="1">
      <c r="F374" s="22"/>
      <c r="G374" s="22"/>
      <c r="L374" s="14"/>
      <c r="M374" s="14"/>
      <c r="O374" s="23"/>
      <c r="AB374" s="14"/>
      <c r="AC374" s="14"/>
    </row>
    <row r="375" spans="6:29" ht="15.75" customHeight="1">
      <c r="F375" s="22"/>
      <c r="G375" s="22"/>
      <c r="L375" s="14"/>
      <c r="M375" s="14"/>
      <c r="O375" s="23"/>
      <c r="AB375" s="14"/>
      <c r="AC375" s="14"/>
    </row>
    <row r="376" spans="6:29" ht="15.75" customHeight="1">
      <c r="F376" s="22"/>
      <c r="G376" s="22"/>
      <c r="L376" s="14"/>
      <c r="M376" s="14"/>
      <c r="O376" s="23"/>
      <c r="AB376" s="14"/>
      <c r="AC376" s="14"/>
    </row>
    <row r="377" spans="6:29" ht="15.75" customHeight="1">
      <c r="F377" s="22"/>
      <c r="G377" s="22"/>
      <c r="L377" s="14"/>
      <c r="M377" s="14"/>
      <c r="O377" s="23"/>
      <c r="AB377" s="14"/>
      <c r="AC377" s="14"/>
    </row>
    <row r="378" spans="6:29" ht="15.75" customHeight="1">
      <c r="F378" s="22"/>
      <c r="G378" s="22"/>
      <c r="L378" s="14"/>
      <c r="M378" s="14"/>
      <c r="O378" s="23"/>
      <c r="AB378" s="14"/>
      <c r="AC378" s="14"/>
    </row>
    <row r="379" spans="6:29" ht="15.75" customHeight="1">
      <c r="F379" s="22"/>
      <c r="G379" s="22"/>
      <c r="L379" s="14"/>
      <c r="M379" s="14"/>
      <c r="O379" s="23"/>
      <c r="AB379" s="14"/>
      <c r="AC379" s="14"/>
    </row>
    <row r="380" spans="6:29" ht="15.75" customHeight="1">
      <c r="F380" s="22"/>
      <c r="G380" s="22"/>
      <c r="L380" s="14"/>
      <c r="M380" s="14"/>
      <c r="O380" s="23"/>
      <c r="AB380" s="14"/>
      <c r="AC380" s="14"/>
    </row>
    <row r="381" spans="6:29" ht="15.75" customHeight="1">
      <c r="F381" s="22"/>
      <c r="G381" s="22"/>
      <c r="L381" s="14"/>
      <c r="M381" s="14"/>
      <c r="O381" s="23"/>
      <c r="AB381" s="14"/>
      <c r="AC381" s="14"/>
    </row>
    <row r="382" spans="6:29" ht="15.75" customHeight="1">
      <c r="F382" s="22"/>
      <c r="G382" s="22"/>
      <c r="L382" s="14"/>
      <c r="M382" s="14"/>
      <c r="O382" s="23"/>
      <c r="AB382" s="14"/>
      <c r="AC382" s="14"/>
    </row>
    <row r="383" spans="6:29" ht="15.75" customHeight="1">
      <c r="F383" s="22"/>
      <c r="G383" s="22"/>
      <c r="L383" s="14"/>
      <c r="M383" s="14"/>
      <c r="O383" s="23"/>
      <c r="AB383" s="14"/>
      <c r="AC383" s="14"/>
    </row>
    <row r="384" spans="6:29" ht="15.75" customHeight="1">
      <c r="F384" s="22"/>
      <c r="G384" s="22"/>
      <c r="L384" s="14"/>
      <c r="M384" s="14"/>
      <c r="O384" s="23"/>
      <c r="AB384" s="14"/>
      <c r="AC384" s="14"/>
    </row>
    <row r="385" spans="6:29" ht="15.75" customHeight="1">
      <c r="F385" s="22"/>
      <c r="G385" s="22"/>
      <c r="L385" s="14"/>
      <c r="M385" s="14"/>
      <c r="O385" s="23"/>
      <c r="AB385" s="14"/>
      <c r="AC385" s="14"/>
    </row>
    <row r="386" spans="6:29" ht="15.75" customHeight="1">
      <c r="F386" s="22"/>
      <c r="G386" s="22"/>
      <c r="L386" s="14"/>
      <c r="M386" s="14"/>
      <c r="O386" s="23"/>
      <c r="AB386" s="14"/>
      <c r="AC386" s="14"/>
    </row>
    <row r="387" spans="6:29" ht="15.75" customHeight="1">
      <c r="F387" s="22"/>
      <c r="G387" s="22"/>
      <c r="L387" s="14"/>
      <c r="M387" s="14"/>
      <c r="O387" s="23"/>
      <c r="AB387" s="14"/>
      <c r="AC387" s="14"/>
    </row>
    <row r="388" spans="6:29" ht="15.75" customHeight="1">
      <c r="F388" s="22"/>
      <c r="G388" s="22"/>
      <c r="L388" s="14"/>
      <c r="M388" s="14"/>
      <c r="O388" s="23"/>
      <c r="AB388" s="14"/>
      <c r="AC388" s="14"/>
    </row>
    <row r="389" spans="6:29" ht="15.75" customHeight="1">
      <c r="F389" s="22"/>
      <c r="G389" s="22"/>
      <c r="L389" s="14"/>
      <c r="M389" s="14"/>
      <c r="O389" s="23"/>
      <c r="AB389" s="14"/>
      <c r="AC389" s="14"/>
    </row>
    <row r="390" spans="6:29" ht="15.75" customHeight="1">
      <c r="F390" s="22"/>
      <c r="G390" s="22"/>
      <c r="L390" s="14"/>
      <c r="M390" s="14"/>
      <c r="O390" s="23"/>
      <c r="AB390" s="14"/>
      <c r="AC390" s="14"/>
    </row>
    <row r="391" spans="6:29" ht="15.75" customHeight="1">
      <c r="F391" s="22"/>
      <c r="G391" s="22"/>
      <c r="L391" s="14"/>
      <c r="M391" s="14"/>
      <c r="O391" s="23"/>
      <c r="AB391" s="14"/>
      <c r="AC391" s="14"/>
    </row>
    <row r="392" spans="6:29" ht="15.75" customHeight="1">
      <c r="F392" s="22"/>
      <c r="G392" s="22"/>
      <c r="L392" s="14"/>
      <c r="M392" s="14"/>
      <c r="O392" s="23"/>
      <c r="AB392" s="14"/>
      <c r="AC392" s="14"/>
    </row>
    <row r="393" spans="6:29" ht="15.75" customHeight="1">
      <c r="F393" s="22"/>
      <c r="G393" s="22"/>
      <c r="L393" s="14"/>
      <c r="M393" s="14"/>
      <c r="O393" s="23"/>
      <c r="AB393" s="14"/>
      <c r="AC393" s="14"/>
    </row>
    <row r="394" spans="6:29" ht="15.75" customHeight="1">
      <c r="F394" s="22"/>
      <c r="G394" s="22"/>
      <c r="L394" s="14"/>
      <c r="M394" s="14"/>
      <c r="O394" s="23"/>
      <c r="AB394" s="14"/>
      <c r="AC394" s="14"/>
    </row>
    <row r="395" spans="6:29" ht="15.75" customHeight="1">
      <c r="F395" s="22"/>
      <c r="G395" s="22"/>
      <c r="L395" s="14"/>
      <c r="M395" s="14"/>
      <c r="O395" s="23"/>
      <c r="AB395" s="14"/>
      <c r="AC395" s="14"/>
    </row>
    <row r="396" spans="6:29" ht="15.75" customHeight="1">
      <c r="F396" s="22"/>
      <c r="G396" s="22"/>
      <c r="L396" s="14"/>
      <c r="M396" s="14"/>
      <c r="O396" s="23"/>
      <c r="AB396" s="14"/>
      <c r="AC396" s="14"/>
    </row>
    <row r="397" spans="6:29" ht="15.75" customHeight="1">
      <c r="F397" s="22"/>
      <c r="G397" s="22"/>
      <c r="L397" s="14"/>
      <c r="M397" s="14"/>
      <c r="O397" s="23"/>
      <c r="AB397" s="14"/>
      <c r="AC397" s="14"/>
    </row>
    <row r="398" spans="6:29" ht="15.75" customHeight="1">
      <c r="F398" s="22"/>
      <c r="G398" s="22"/>
      <c r="L398" s="14"/>
      <c r="M398" s="14"/>
      <c r="O398" s="23"/>
      <c r="AB398" s="14"/>
      <c r="AC398" s="14"/>
    </row>
    <row r="399" spans="6:29" ht="15.75" customHeight="1">
      <c r="F399" s="22"/>
      <c r="G399" s="22"/>
      <c r="L399" s="14"/>
      <c r="M399" s="14"/>
      <c r="O399" s="23"/>
      <c r="AB399" s="14"/>
      <c r="AC399" s="14"/>
    </row>
    <row r="400" spans="6:29" ht="15.75" customHeight="1">
      <c r="F400" s="22"/>
      <c r="G400" s="22"/>
      <c r="L400" s="14"/>
      <c r="M400" s="14"/>
      <c r="O400" s="23"/>
      <c r="AB400" s="14"/>
      <c r="AC400" s="14"/>
    </row>
    <row r="401" spans="6:29" ht="15.75" customHeight="1">
      <c r="F401" s="22"/>
      <c r="G401" s="22"/>
      <c r="L401" s="14"/>
      <c r="M401" s="14"/>
      <c r="O401" s="23"/>
      <c r="AB401" s="14"/>
      <c r="AC401" s="14"/>
    </row>
    <row r="402" spans="6:29" ht="15.75" customHeight="1">
      <c r="F402" s="22"/>
      <c r="G402" s="22"/>
      <c r="L402" s="14"/>
      <c r="M402" s="14"/>
      <c r="O402" s="23"/>
      <c r="AB402" s="14"/>
      <c r="AC402" s="14"/>
    </row>
    <row r="403" spans="6:29" ht="15.75" customHeight="1">
      <c r="F403" s="22"/>
      <c r="G403" s="22"/>
      <c r="L403" s="14"/>
      <c r="M403" s="14"/>
      <c r="O403" s="23"/>
      <c r="AB403" s="14"/>
      <c r="AC403" s="14"/>
    </row>
    <row r="404" spans="6:29" ht="15.75" customHeight="1">
      <c r="F404" s="22"/>
      <c r="G404" s="22"/>
      <c r="L404" s="14"/>
      <c r="M404" s="14"/>
      <c r="O404" s="23"/>
      <c r="AB404" s="14"/>
      <c r="AC404" s="14"/>
    </row>
    <row r="405" spans="6:29" ht="15.75" customHeight="1">
      <c r="F405" s="22"/>
      <c r="G405" s="22"/>
      <c r="L405" s="14"/>
      <c r="M405" s="14"/>
      <c r="O405" s="23"/>
      <c r="AB405" s="14"/>
      <c r="AC405" s="14"/>
    </row>
    <row r="406" spans="6:29" ht="15.75" customHeight="1">
      <c r="F406" s="22"/>
      <c r="G406" s="22"/>
      <c r="L406" s="14"/>
      <c r="M406" s="14"/>
      <c r="O406" s="23"/>
      <c r="AB406" s="14"/>
      <c r="AC406" s="14"/>
    </row>
    <row r="407" spans="6:29" ht="15.75" customHeight="1">
      <c r="F407" s="22"/>
      <c r="G407" s="22"/>
      <c r="L407" s="14"/>
      <c r="M407" s="14"/>
      <c r="O407" s="23"/>
      <c r="AB407" s="14"/>
      <c r="AC407" s="14"/>
    </row>
    <row r="408" spans="6:29" ht="15.75" customHeight="1">
      <c r="F408" s="22"/>
      <c r="G408" s="22"/>
      <c r="L408" s="14"/>
      <c r="M408" s="14"/>
      <c r="O408" s="23"/>
      <c r="AB408" s="14"/>
      <c r="AC408" s="14"/>
    </row>
    <row r="409" spans="6:29" ht="15.75" customHeight="1">
      <c r="F409" s="22"/>
      <c r="G409" s="22"/>
      <c r="L409" s="14"/>
      <c r="M409" s="14"/>
      <c r="O409" s="23"/>
      <c r="AB409" s="14"/>
      <c r="AC409" s="14"/>
    </row>
    <row r="410" spans="6:29" ht="15.75" customHeight="1">
      <c r="F410" s="22"/>
      <c r="G410" s="22"/>
      <c r="L410" s="14"/>
      <c r="M410" s="14"/>
      <c r="O410" s="23"/>
      <c r="AB410" s="14"/>
      <c r="AC410" s="14"/>
    </row>
    <row r="411" spans="6:29" ht="15.75" customHeight="1">
      <c r="F411" s="22"/>
      <c r="G411" s="22"/>
      <c r="L411" s="14"/>
      <c r="M411" s="14"/>
      <c r="O411" s="23"/>
      <c r="AB411" s="14"/>
      <c r="AC411" s="14"/>
    </row>
    <row r="412" spans="6:29" ht="15.75" customHeight="1">
      <c r="F412" s="22"/>
      <c r="G412" s="22"/>
      <c r="L412" s="14"/>
      <c r="M412" s="14"/>
      <c r="O412" s="23"/>
      <c r="AB412" s="14"/>
      <c r="AC412" s="14"/>
    </row>
    <row r="413" spans="6:29" ht="15.75" customHeight="1">
      <c r="F413" s="22"/>
      <c r="G413" s="22"/>
      <c r="L413" s="14"/>
      <c r="M413" s="14"/>
      <c r="O413" s="23"/>
      <c r="AB413" s="14"/>
      <c r="AC413" s="14"/>
    </row>
    <row r="414" spans="6:29" ht="15.75" customHeight="1">
      <c r="F414" s="22"/>
      <c r="G414" s="22"/>
      <c r="L414" s="14"/>
      <c r="M414" s="14"/>
      <c r="O414" s="23"/>
      <c r="AB414" s="14"/>
      <c r="AC414" s="14"/>
    </row>
    <row r="415" spans="6:29" ht="15.75" customHeight="1">
      <c r="F415" s="22"/>
      <c r="G415" s="22"/>
      <c r="L415" s="14"/>
      <c r="M415" s="14"/>
      <c r="O415" s="23"/>
      <c r="AB415" s="14"/>
      <c r="AC415" s="14"/>
    </row>
    <row r="416" spans="6:29" ht="15.75" customHeight="1">
      <c r="F416" s="22"/>
      <c r="G416" s="22"/>
      <c r="L416" s="14"/>
      <c r="M416" s="14"/>
      <c r="O416" s="23"/>
      <c r="AB416" s="14"/>
      <c r="AC416" s="14"/>
    </row>
    <row r="417" spans="6:29" ht="15.75" customHeight="1">
      <c r="F417" s="22"/>
      <c r="G417" s="22"/>
      <c r="L417" s="14"/>
      <c r="M417" s="14"/>
      <c r="O417" s="23"/>
      <c r="AB417" s="14"/>
      <c r="AC417" s="14"/>
    </row>
    <row r="418" spans="6:29" ht="15.75" customHeight="1">
      <c r="F418" s="22"/>
      <c r="G418" s="22"/>
      <c r="L418" s="14"/>
      <c r="M418" s="14"/>
      <c r="O418" s="23"/>
      <c r="AB418" s="14"/>
      <c r="AC418" s="14"/>
    </row>
    <row r="419" spans="6:29" ht="15.75" customHeight="1">
      <c r="F419" s="22"/>
      <c r="G419" s="22"/>
      <c r="L419" s="14"/>
      <c r="M419" s="14"/>
      <c r="O419" s="23"/>
      <c r="AB419" s="14"/>
      <c r="AC419" s="14"/>
    </row>
    <row r="420" spans="6:29" ht="15.75" customHeight="1">
      <c r="F420" s="22"/>
      <c r="G420" s="22"/>
      <c r="L420" s="14"/>
      <c r="M420" s="14"/>
      <c r="O420" s="23"/>
      <c r="AB420" s="14"/>
      <c r="AC420" s="14"/>
    </row>
    <row r="421" spans="6:29" ht="15.75" customHeight="1">
      <c r="F421" s="22"/>
      <c r="G421" s="22"/>
      <c r="L421" s="14"/>
      <c r="M421" s="14"/>
      <c r="O421" s="23"/>
      <c r="AB421" s="14"/>
      <c r="AC421" s="14"/>
    </row>
    <row r="422" spans="6:29" ht="15.75" customHeight="1">
      <c r="F422" s="22"/>
      <c r="G422" s="22"/>
      <c r="L422" s="14"/>
      <c r="M422" s="14"/>
      <c r="O422" s="23"/>
      <c r="AB422" s="14"/>
      <c r="AC422" s="14"/>
    </row>
    <row r="423" spans="6:29" ht="15.75" customHeight="1">
      <c r="F423" s="22"/>
      <c r="G423" s="22"/>
      <c r="L423" s="14"/>
      <c r="M423" s="14"/>
      <c r="O423" s="23"/>
      <c r="AB423" s="14"/>
      <c r="AC423" s="14"/>
    </row>
    <row r="424" spans="6:29" ht="15.75" customHeight="1">
      <c r="F424" s="22"/>
      <c r="G424" s="22"/>
      <c r="L424" s="14"/>
      <c r="M424" s="14"/>
      <c r="O424" s="23"/>
      <c r="AB424" s="14"/>
      <c r="AC424" s="14"/>
    </row>
    <row r="425" spans="6:29" ht="15.75" customHeight="1">
      <c r="F425" s="22"/>
      <c r="G425" s="22"/>
      <c r="L425" s="14"/>
      <c r="M425" s="14"/>
      <c r="O425" s="23"/>
      <c r="AB425" s="14"/>
      <c r="AC425" s="14"/>
    </row>
    <row r="426" spans="6:29" ht="15.75" customHeight="1">
      <c r="F426" s="22"/>
      <c r="G426" s="22"/>
      <c r="L426" s="14"/>
      <c r="M426" s="14"/>
      <c r="O426" s="23"/>
      <c r="AB426" s="14"/>
      <c r="AC426" s="14"/>
    </row>
    <row r="427" spans="6:29" ht="15.75" customHeight="1">
      <c r="F427" s="22"/>
      <c r="G427" s="22"/>
      <c r="L427" s="14"/>
      <c r="M427" s="14"/>
      <c r="O427" s="23"/>
      <c r="AB427" s="14"/>
      <c r="AC427" s="14"/>
    </row>
    <row r="428" spans="6:29" ht="15.75" customHeight="1">
      <c r="F428" s="22"/>
      <c r="G428" s="22"/>
      <c r="L428" s="14"/>
      <c r="M428" s="14"/>
      <c r="O428" s="23"/>
      <c r="AB428" s="14"/>
      <c r="AC428" s="14"/>
    </row>
    <row r="429" spans="6:29" ht="15.75" customHeight="1">
      <c r="F429" s="22"/>
      <c r="G429" s="22"/>
      <c r="L429" s="14"/>
      <c r="M429" s="14"/>
      <c r="O429" s="23"/>
      <c r="AB429" s="14"/>
      <c r="AC429" s="14"/>
    </row>
    <row r="430" spans="6:29" ht="15.75" customHeight="1">
      <c r="F430" s="22"/>
      <c r="G430" s="22"/>
      <c r="L430" s="14"/>
      <c r="M430" s="14"/>
      <c r="O430" s="23"/>
      <c r="AB430" s="14"/>
      <c r="AC430" s="14"/>
    </row>
    <row r="431" spans="6:29" ht="15.75" customHeight="1">
      <c r="F431" s="22"/>
      <c r="G431" s="22"/>
      <c r="L431" s="14"/>
      <c r="M431" s="14"/>
      <c r="O431" s="23"/>
      <c r="AB431" s="14"/>
      <c r="AC431" s="14"/>
    </row>
    <row r="432" spans="6:29" ht="15.75" customHeight="1">
      <c r="F432" s="22"/>
      <c r="G432" s="22"/>
      <c r="L432" s="14"/>
      <c r="M432" s="14"/>
      <c r="O432" s="23"/>
      <c r="AB432" s="14"/>
      <c r="AC432" s="14"/>
    </row>
    <row r="433" spans="6:29" ht="15.75" customHeight="1">
      <c r="F433" s="22"/>
      <c r="G433" s="22"/>
      <c r="L433" s="14"/>
      <c r="M433" s="14"/>
      <c r="O433" s="23"/>
      <c r="AB433" s="14"/>
      <c r="AC433" s="14"/>
    </row>
    <row r="434" spans="6:29" ht="15.75" customHeight="1">
      <c r="F434" s="22"/>
      <c r="G434" s="22"/>
      <c r="L434" s="14"/>
      <c r="M434" s="14"/>
      <c r="O434" s="23"/>
      <c r="AB434" s="14"/>
      <c r="AC434" s="14"/>
    </row>
    <row r="435" spans="6:29" ht="15.75" customHeight="1">
      <c r="F435" s="22"/>
      <c r="G435" s="22"/>
      <c r="L435" s="14"/>
      <c r="M435" s="14"/>
      <c r="O435" s="23"/>
      <c r="AB435" s="14"/>
      <c r="AC435" s="14"/>
    </row>
    <row r="436" spans="6:29" ht="15.75" customHeight="1">
      <c r="F436" s="22"/>
      <c r="G436" s="22"/>
      <c r="L436" s="14"/>
      <c r="M436" s="14"/>
      <c r="O436" s="23"/>
      <c r="AB436" s="14"/>
      <c r="AC436" s="14"/>
    </row>
    <row r="437" spans="6:29" ht="15.75" customHeight="1">
      <c r="F437" s="22"/>
      <c r="G437" s="22"/>
      <c r="L437" s="14"/>
      <c r="M437" s="14"/>
      <c r="O437" s="23"/>
      <c r="AB437" s="14"/>
      <c r="AC437" s="14"/>
    </row>
    <row r="438" spans="6:29" ht="15.75" customHeight="1">
      <c r="F438" s="22"/>
      <c r="G438" s="22"/>
      <c r="L438" s="14"/>
      <c r="M438" s="14"/>
      <c r="O438" s="23"/>
      <c r="AB438" s="14"/>
      <c r="AC438" s="14"/>
    </row>
    <row r="439" spans="6:29" ht="15.75" customHeight="1">
      <c r="F439" s="22"/>
      <c r="G439" s="22"/>
      <c r="L439" s="14"/>
      <c r="M439" s="14"/>
      <c r="O439" s="23"/>
      <c r="AB439" s="14"/>
      <c r="AC439" s="14"/>
    </row>
    <row r="440" spans="6:29" ht="15.75" customHeight="1">
      <c r="F440" s="22"/>
      <c r="G440" s="22"/>
      <c r="L440" s="14"/>
      <c r="M440" s="14"/>
      <c r="O440" s="23"/>
      <c r="AB440" s="14"/>
      <c r="AC440" s="14"/>
    </row>
    <row r="441" spans="6:29" ht="15.75" customHeight="1">
      <c r="F441" s="22"/>
      <c r="G441" s="22"/>
      <c r="L441" s="14"/>
      <c r="M441" s="14"/>
      <c r="O441" s="23"/>
      <c r="AB441" s="14"/>
      <c r="AC441" s="14"/>
    </row>
    <row r="442" spans="6:29" ht="15.75" customHeight="1">
      <c r="F442" s="22"/>
      <c r="G442" s="22"/>
      <c r="L442" s="14"/>
      <c r="M442" s="14"/>
      <c r="O442" s="23"/>
      <c r="AB442" s="14"/>
      <c r="AC442" s="14"/>
    </row>
    <row r="443" spans="6:29" ht="15.75" customHeight="1">
      <c r="F443" s="22"/>
      <c r="G443" s="22"/>
      <c r="L443" s="14"/>
      <c r="M443" s="14"/>
      <c r="O443" s="23"/>
      <c r="AB443" s="14"/>
      <c r="AC443" s="14"/>
    </row>
    <row r="444" spans="6:29" ht="15.75" customHeight="1">
      <c r="F444" s="22"/>
      <c r="G444" s="22"/>
      <c r="L444" s="14"/>
      <c r="M444" s="14"/>
      <c r="O444" s="23"/>
      <c r="AB444" s="14"/>
      <c r="AC444" s="14"/>
    </row>
    <row r="445" spans="6:29" ht="15.75" customHeight="1">
      <c r="F445" s="22"/>
      <c r="G445" s="22"/>
      <c r="L445" s="14"/>
      <c r="M445" s="14"/>
      <c r="O445" s="23"/>
      <c r="AB445" s="14"/>
      <c r="AC445" s="14"/>
    </row>
    <row r="446" spans="6:29" ht="15.75" customHeight="1">
      <c r="F446" s="22"/>
      <c r="G446" s="22"/>
      <c r="L446" s="14"/>
      <c r="M446" s="14"/>
      <c r="O446" s="23"/>
      <c r="AB446" s="14"/>
      <c r="AC446" s="14"/>
    </row>
    <row r="447" spans="6:29" ht="15.75" customHeight="1">
      <c r="F447" s="22"/>
      <c r="G447" s="22"/>
      <c r="L447" s="14"/>
      <c r="M447" s="14"/>
      <c r="O447" s="23"/>
      <c r="AB447" s="14"/>
      <c r="AC447" s="14"/>
    </row>
    <row r="448" spans="6:29" ht="15.75" customHeight="1">
      <c r="F448" s="22"/>
      <c r="G448" s="22"/>
      <c r="L448" s="14"/>
      <c r="M448" s="14"/>
      <c r="O448" s="23"/>
      <c r="AB448" s="14"/>
      <c r="AC448" s="14"/>
    </row>
    <row r="449" spans="6:29" ht="15.75" customHeight="1">
      <c r="F449" s="22"/>
      <c r="G449" s="22"/>
      <c r="L449" s="14"/>
      <c r="M449" s="14"/>
      <c r="O449" s="23"/>
      <c r="AB449" s="14"/>
      <c r="AC449" s="14"/>
    </row>
    <row r="450" spans="6:29" ht="15.75" customHeight="1">
      <c r="F450" s="22"/>
      <c r="G450" s="22"/>
      <c r="L450" s="14"/>
      <c r="M450" s="14"/>
      <c r="O450" s="23"/>
      <c r="AB450" s="14"/>
      <c r="AC450" s="14"/>
    </row>
    <row r="451" spans="6:29" ht="15.75" customHeight="1">
      <c r="F451" s="22"/>
      <c r="G451" s="22"/>
      <c r="L451" s="14"/>
      <c r="M451" s="14"/>
      <c r="O451" s="23"/>
      <c r="AB451" s="14"/>
      <c r="AC451" s="14"/>
    </row>
    <row r="452" spans="6:29" ht="15.75" customHeight="1">
      <c r="F452" s="22"/>
      <c r="G452" s="22"/>
      <c r="L452" s="14"/>
      <c r="M452" s="14"/>
      <c r="O452" s="23"/>
      <c r="AB452" s="14"/>
      <c r="AC452" s="14"/>
    </row>
    <row r="453" spans="6:29" ht="15.75" customHeight="1">
      <c r="F453" s="22"/>
      <c r="G453" s="22"/>
      <c r="L453" s="14"/>
      <c r="M453" s="14"/>
      <c r="O453" s="23"/>
      <c r="AB453" s="14"/>
      <c r="AC453" s="14"/>
    </row>
    <row r="454" spans="6:29" ht="15.75" customHeight="1">
      <c r="F454" s="22"/>
      <c r="G454" s="22"/>
      <c r="L454" s="14"/>
      <c r="M454" s="14"/>
      <c r="O454" s="23"/>
      <c r="AB454" s="14"/>
      <c r="AC454" s="14"/>
    </row>
    <row r="455" spans="6:29" ht="15.75" customHeight="1">
      <c r="F455" s="22"/>
      <c r="G455" s="22"/>
      <c r="L455" s="14"/>
      <c r="M455" s="14"/>
      <c r="O455" s="23"/>
      <c r="AB455" s="14"/>
      <c r="AC455" s="14"/>
    </row>
    <row r="456" spans="6:29" ht="15.75" customHeight="1">
      <c r="F456" s="22"/>
      <c r="G456" s="22"/>
      <c r="L456" s="14"/>
      <c r="M456" s="14"/>
      <c r="O456" s="23"/>
      <c r="AB456" s="14"/>
      <c r="AC456" s="14"/>
    </row>
    <row r="457" spans="6:29" ht="15.75" customHeight="1">
      <c r="F457" s="22"/>
      <c r="G457" s="22"/>
      <c r="L457" s="14"/>
      <c r="M457" s="14"/>
      <c r="O457" s="23"/>
      <c r="AB457" s="14"/>
      <c r="AC457" s="14"/>
    </row>
    <row r="458" spans="6:29" ht="15.75" customHeight="1">
      <c r="F458" s="22"/>
      <c r="G458" s="22"/>
      <c r="L458" s="14"/>
      <c r="M458" s="14"/>
      <c r="O458" s="23"/>
      <c r="AB458" s="14"/>
      <c r="AC458" s="14"/>
    </row>
    <row r="459" spans="6:29" ht="15.75" customHeight="1">
      <c r="F459" s="22"/>
      <c r="G459" s="22"/>
      <c r="L459" s="14"/>
      <c r="M459" s="14"/>
      <c r="O459" s="23"/>
      <c r="AB459" s="14"/>
      <c r="AC459" s="14"/>
    </row>
    <row r="460" spans="6:29" ht="15.75" customHeight="1">
      <c r="F460" s="22"/>
      <c r="G460" s="22"/>
      <c r="L460" s="14"/>
      <c r="M460" s="14"/>
      <c r="O460" s="23"/>
      <c r="AB460" s="14"/>
      <c r="AC460" s="14"/>
    </row>
    <row r="461" spans="6:29" ht="15.75" customHeight="1">
      <c r="F461" s="22"/>
      <c r="G461" s="22"/>
      <c r="L461" s="14"/>
      <c r="M461" s="14"/>
      <c r="O461" s="23"/>
      <c r="AB461" s="14"/>
      <c r="AC461" s="14"/>
    </row>
    <row r="462" spans="6:29" ht="15.75" customHeight="1">
      <c r="F462" s="22"/>
      <c r="G462" s="22"/>
      <c r="L462" s="14"/>
      <c r="M462" s="14"/>
      <c r="O462" s="23"/>
      <c r="AB462" s="14"/>
      <c r="AC462" s="14"/>
    </row>
    <row r="463" spans="6:29" ht="15.75" customHeight="1">
      <c r="F463" s="22"/>
      <c r="G463" s="22"/>
      <c r="L463" s="14"/>
      <c r="M463" s="14"/>
      <c r="O463" s="23"/>
      <c r="AB463" s="14"/>
      <c r="AC463" s="14"/>
    </row>
    <row r="464" spans="6:29" ht="15.75" customHeight="1">
      <c r="F464" s="22"/>
      <c r="G464" s="22"/>
      <c r="L464" s="14"/>
      <c r="M464" s="14"/>
      <c r="O464" s="23"/>
      <c r="AB464" s="14"/>
      <c r="AC464" s="14"/>
    </row>
    <row r="465" spans="6:29" ht="15.75" customHeight="1">
      <c r="F465" s="22"/>
      <c r="G465" s="22"/>
      <c r="L465" s="14"/>
      <c r="M465" s="14"/>
      <c r="O465" s="23"/>
      <c r="AB465" s="14"/>
      <c r="AC465" s="14"/>
    </row>
    <row r="466" spans="6:29" ht="15.75" customHeight="1">
      <c r="F466" s="22"/>
      <c r="G466" s="22"/>
      <c r="L466" s="14"/>
      <c r="M466" s="14"/>
      <c r="O466" s="23"/>
      <c r="AB466" s="14"/>
      <c r="AC466" s="14"/>
    </row>
    <row r="467" spans="6:29" ht="15.75" customHeight="1">
      <c r="F467" s="22"/>
      <c r="G467" s="22"/>
      <c r="L467" s="14"/>
      <c r="M467" s="14"/>
      <c r="O467" s="23"/>
      <c r="AB467" s="14"/>
      <c r="AC467" s="14"/>
    </row>
    <row r="468" spans="6:29" ht="15.75" customHeight="1">
      <c r="F468" s="22"/>
      <c r="G468" s="22"/>
      <c r="L468" s="14"/>
      <c r="M468" s="14"/>
      <c r="O468" s="23"/>
      <c r="AB468" s="14"/>
      <c r="AC468" s="14"/>
    </row>
    <row r="469" spans="6:29" ht="15.75" customHeight="1">
      <c r="F469" s="22"/>
      <c r="G469" s="22"/>
      <c r="L469" s="14"/>
      <c r="M469" s="14"/>
      <c r="O469" s="23"/>
      <c r="AB469" s="14"/>
      <c r="AC469" s="14"/>
    </row>
    <row r="470" spans="6:29" ht="15.75" customHeight="1">
      <c r="F470" s="22"/>
      <c r="G470" s="22"/>
      <c r="L470" s="14"/>
      <c r="M470" s="14"/>
      <c r="O470" s="23"/>
      <c r="AB470" s="14"/>
      <c r="AC470" s="14"/>
    </row>
    <row r="471" spans="6:29" ht="15.75" customHeight="1">
      <c r="F471" s="22"/>
      <c r="G471" s="22"/>
      <c r="L471" s="14"/>
      <c r="M471" s="14"/>
      <c r="O471" s="23"/>
      <c r="AB471" s="14"/>
      <c r="AC471" s="14"/>
    </row>
    <row r="472" spans="6:29" ht="15.75" customHeight="1">
      <c r="F472" s="22"/>
      <c r="G472" s="22"/>
      <c r="L472" s="14"/>
      <c r="M472" s="14"/>
      <c r="O472" s="23"/>
      <c r="AB472" s="14"/>
      <c r="AC472" s="14"/>
    </row>
    <row r="473" spans="6:29" ht="15.75" customHeight="1">
      <c r="F473" s="22"/>
      <c r="G473" s="22"/>
      <c r="L473" s="14"/>
      <c r="M473" s="14"/>
      <c r="O473" s="23"/>
      <c r="AB473" s="14"/>
      <c r="AC473" s="14"/>
    </row>
    <row r="474" spans="6:29" ht="15.75" customHeight="1">
      <c r="F474" s="22"/>
      <c r="G474" s="22"/>
      <c r="L474" s="14"/>
      <c r="M474" s="14"/>
      <c r="O474" s="23"/>
      <c r="AB474" s="14"/>
      <c r="AC474" s="14"/>
    </row>
    <row r="475" spans="6:29" ht="15.75" customHeight="1">
      <c r="F475" s="22"/>
      <c r="G475" s="22"/>
      <c r="L475" s="14"/>
      <c r="M475" s="14"/>
      <c r="O475" s="23"/>
      <c r="AB475" s="14"/>
      <c r="AC475" s="14"/>
    </row>
    <row r="476" spans="6:29" ht="15.75" customHeight="1">
      <c r="F476" s="22"/>
      <c r="G476" s="22"/>
      <c r="L476" s="14"/>
      <c r="M476" s="14"/>
      <c r="O476" s="23"/>
      <c r="AB476" s="14"/>
      <c r="AC476" s="14"/>
    </row>
    <row r="477" spans="6:29" ht="15.75" customHeight="1">
      <c r="F477" s="22"/>
      <c r="G477" s="22"/>
      <c r="L477" s="14"/>
      <c r="M477" s="14"/>
      <c r="O477" s="23"/>
      <c r="AB477" s="14"/>
      <c r="AC477" s="14"/>
    </row>
    <row r="478" spans="6:29" ht="15.75" customHeight="1">
      <c r="F478" s="22"/>
      <c r="G478" s="22"/>
      <c r="L478" s="14"/>
      <c r="M478" s="14"/>
      <c r="O478" s="23"/>
      <c r="AB478" s="14"/>
      <c r="AC478" s="14"/>
    </row>
    <row r="479" spans="6:29" ht="15.75" customHeight="1">
      <c r="F479" s="22"/>
      <c r="G479" s="22"/>
      <c r="L479" s="14"/>
      <c r="M479" s="14"/>
      <c r="O479" s="23"/>
      <c r="AB479" s="14"/>
      <c r="AC479" s="14"/>
    </row>
    <row r="480" spans="6:29" ht="15.75" customHeight="1">
      <c r="F480" s="22"/>
      <c r="G480" s="22"/>
      <c r="L480" s="14"/>
      <c r="M480" s="14"/>
      <c r="O480" s="23"/>
      <c r="AB480" s="14"/>
      <c r="AC480" s="14"/>
    </row>
    <row r="481" spans="6:29" ht="15.75" customHeight="1">
      <c r="F481" s="22"/>
      <c r="G481" s="22"/>
      <c r="L481" s="14"/>
      <c r="M481" s="14"/>
      <c r="O481" s="23"/>
      <c r="AB481" s="14"/>
      <c r="AC481" s="14"/>
    </row>
    <row r="482" spans="6:29" ht="15.75" customHeight="1">
      <c r="F482" s="22"/>
      <c r="G482" s="22"/>
      <c r="L482" s="14"/>
      <c r="M482" s="14"/>
      <c r="O482" s="23"/>
      <c r="AB482" s="14"/>
      <c r="AC482" s="14"/>
    </row>
    <row r="483" spans="6:29" ht="15.75" customHeight="1">
      <c r="F483" s="22"/>
      <c r="G483" s="22"/>
      <c r="L483" s="14"/>
      <c r="M483" s="14"/>
      <c r="O483" s="23"/>
      <c r="AB483" s="14"/>
      <c r="AC483" s="14"/>
    </row>
    <row r="484" spans="6:29" ht="15.75" customHeight="1">
      <c r="F484" s="22"/>
      <c r="G484" s="22"/>
      <c r="L484" s="14"/>
      <c r="M484" s="14"/>
      <c r="O484" s="23"/>
      <c r="AB484" s="14"/>
      <c r="AC484" s="14"/>
    </row>
    <row r="485" spans="6:29" ht="15.75" customHeight="1">
      <c r="F485" s="22"/>
      <c r="G485" s="22"/>
      <c r="L485" s="14"/>
      <c r="M485" s="14"/>
      <c r="O485" s="23"/>
      <c r="AB485" s="14"/>
      <c r="AC485" s="14"/>
    </row>
    <row r="486" spans="6:29" ht="15.75" customHeight="1">
      <c r="F486" s="22"/>
      <c r="G486" s="22"/>
      <c r="L486" s="14"/>
      <c r="M486" s="14"/>
      <c r="O486" s="23"/>
      <c r="AB486" s="14"/>
      <c r="AC486" s="14"/>
    </row>
    <row r="487" spans="6:29" ht="15.75" customHeight="1">
      <c r="F487" s="22"/>
      <c r="G487" s="22"/>
      <c r="L487" s="14"/>
      <c r="M487" s="14"/>
      <c r="O487" s="23"/>
      <c r="AB487" s="14"/>
      <c r="AC487" s="14"/>
    </row>
    <row r="488" spans="6:29" ht="15.75" customHeight="1">
      <c r="F488" s="22"/>
      <c r="G488" s="22"/>
      <c r="L488" s="14"/>
      <c r="M488" s="14"/>
      <c r="O488" s="23"/>
      <c r="AB488" s="14"/>
      <c r="AC488" s="14"/>
    </row>
    <row r="489" spans="6:29" ht="15.75" customHeight="1">
      <c r="F489" s="22"/>
      <c r="G489" s="22"/>
      <c r="L489" s="14"/>
      <c r="M489" s="14"/>
      <c r="O489" s="23"/>
      <c r="AB489" s="14"/>
      <c r="AC489" s="14"/>
    </row>
    <row r="490" spans="6:29" ht="15.75" customHeight="1">
      <c r="F490" s="22"/>
      <c r="G490" s="22"/>
      <c r="L490" s="14"/>
      <c r="M490" s="14"/>
      <c r="O490" s="23"/>
      <c r="AB490" s="14"/>
      <c r="AC490" s="14"/>
    </row>
    <row r="491" spans="6:29" ht="15.75" customHeight="1">
      <c r="F491" s="22"/>
      <c r="G491" s="22"/>
      <c r="L491" s="14"/>
      <c r="M491" s="14"/>
      <c r="O491" s="23"/>
      <c r="AB491" s="14"/>
      <c r="AC491" s="14"/>
    </row>
    <row r="492" spans="6:29" ht="15.75" customHeight="1">
      <c r="F492" s="22"/>
      <c r="G492" s="22"/>
      <c r="L492" s="14"/>
      <c r="M492" s="14"/>
      <c r="O492" s="23"/>
      <c r="AB492" s="14"/>
      <c r="AC492" s="14"/>
    </row>
    <row r="493" spans="6:29" ht="15.75" customHeight="1">
      <c r="F493" s="22"/>
      <c r="G493" s="22"/>
      <c r="L493" s="14"/>
      <c r="M493" s="14"/>
      <c r="O493" s="23"/>
      <c r="AB493" s="14"/>
      <c r="AC493" s="14"/>
    </row>
    <row r="494" spans="6:29" ht="15.75" customHeight="1">
      <c r="F494" s="22"/>
      <c r="G494" s="22"/>
      <c r="L494" s="14"/>
      <c r="M494" s="14"/>
      <c r="O494" s="23"/>
      <c r="AB494" s="14"/>
      <c r="AC494" s="14"/>
    </row>
    <row r="495" spans="6:29" ht="15.75" customHeight="1">
      <c r="F495" s="22"/>
      <c r="G495" s="22"/>
      <c r="L495" s="14"/>
      <c r="M495" s="14"/>
      <c r="O495" s="23"/>
      <c r="AB495" s="14"/>
      <c r="AC495" s="14"/>
    </row>
    <row r="496" spans="6:29" ht="15.75" customHeight="1">
      <c r="F496" s="22"/>
      <c r="G496" s="22"/>
      <c r="L496" s="14"/>
      <c r="M496" s="14"/>
      <c r="O496" s="23"/>
      <c r="AB496" s="14"/>
      <c r="AC496" s="14"/>
    </row>
    <row r="497" spans="6:29" ht="15.75" customHeight="1">
      <c r="F497" s="22"/>
      <c r="G497" s="22"/>
      <c r="L497" s="14"/>
      <c r="M497" s="14"/>
      <c r="O497" s="23"/>
      <c r="AB497" s="14"/>
      <c r="AC497" s="14"/>
    </row>
    <row r="498" spans="6:29" ht="15.75" customHeight="1">
      <c r="F498" s="22"/>
      <c r="G498" s="22"/>
      <c r="L498" s="14"/>
      <c r="M498" s="14"/>
      <c r="O498" s="23"/>
      <c r="AB498" s="14"/>
      <c r="AC498" s="14"/>
    </row>
    <row r="499" spans="6:29" ht="15.75" customHeight="1">
      <c r="F499" s="22"/>
      <c r="G499" s="22"/>
      <c r="L499" s="14"/>
      <c r="M499" s="14"/>
      <c r="O499" s="23"/>
      <c r="AB499" s="14"/>
      <c r="AC499" s="14"/>
    </row>
    <row r="500" spans="6:29" ht="15.75" customHeight="1">
      <c r="F500" s="22"/>
      <c r="G500" s="22"/>
      <c r="L500" s="14"/>
      <c r="M500" s="14"/>
      <c r="O500" s="23"/>
      <c r="AB500" s="14"/>
      <c r="AC500" s="14"/>
    </row>
    <row r="501" spans="6:29" ht="15.75" customHeight="1">
      <c r="F501" s="22"/>
      <c r="G501" s="22"/>
      <c r="L501" s="14"/>
      <c r="M501" s="14"/>
      <c r="O501" s="23"/>
      <c r="AB501" s="14"/>
      <c r="AC501" s="14"/>
    </row>
    <row r="502" spans="6:29" ht="15.75" customHeight="1">
      <c r="F502" s="22"/>
      <c r="G502" s="22"/>
      <c r="L502" s="14"/>
      <c r="M502" s="14"/>
      <c r="O502" s="23"/>
      <c r="AB502" s="14"/>
      <c r="AC502" s="14"/>
    </row>
    <row r="503" spans="6:29" ht="15.75" customHeight="1">
      <c r="F503" s="22"/>
      <c r="G503" s="22"/>
      <c r="L503" s="14"/>
      <c r="M503" s="14"/>
      <c r="O503" s="23"/>
      <c r="AB503" s="14"/>
      <c r="AC503" s="14"/>
    </row>
    <row r="504" spans="6:29" ht="15.75" customHeight="1">
      <c r="F504" s="22"/>
      <c r="G504" s="22"/>
      <c r="L504" s="14"/>
      <c r="M504" s="14"/>
      <c r="O504" s="23"/>
      <c r="AB504" s="14"/>
      <c r="AC504" s="14"/>
    </row>
    <row r="505" spans="6:29" ht="15.75" customHeight="1">
      <c r="F505" s="22"/>
      <c r="G505" s="22"/>
      <c r="L505" s="14"/>
      <c r="M505" s="14"/>
      <c r="O505" s="23"/>
      <c r="AB505" s="14"/>
      <c r="AC505" s="14"/>
    </row>
    <row r="506" spans="6:29" ht="15.75" customHeight="1">
      <c r="F506" s="22"/>
      <c r="G506" s="22"/>
      <c r="L506" s="14"/>
      <c r="M506" s="14"/>
      <c r="O506" s="23"/>
      <c r="AB506" s="14"/>
      <c r="AC506" s="14"/>
    </row>
    <row r="507" spans="6:29" ht="15.75" customHeight="1">
      <c r="F507" s="22"/>
      <c r="G507" s="22"/>
      <c r="L507" s="14"/>
      <c r="M507" s="14"/>
      <c r="O507" s="23"/>
      <c r="AB507" s="14"/>
      <c r="AC507" s="14"/>
    </row>
    <row r="508" spans="6:29" ht="15.75" customHeight="1">
      <c r="F508" s="22"/>
      <c r="G508" s="22"/>
      <c r="L508" s="14"/>
      <c r="M508" s="14"/>
      <c r="O508" s="23"/>
      <c r="AB508" s="14"/>
      <c r="AC508" s="14"/>
    </row>
    <row r="509" spans="6:29" ht="15.75" customHeight="1">
      <c r="F509" s="22"/>
      <c r="G509" s="22"/>
      <c r="L509" s="14"/>
      <c r="M509" s="14"/>
      <c r="O509" s="23"/>
      <c r="AB509" s="14"/>
      <c r="AC509" s="14"/>
    </row>
    <row r="510" spans="6:29" ht="15.75" customHeight="1">
      <c r="F510" s="22"/>
      <c r="G510" s="22"/>
      <c r="L510" s="14"/>
      <c r="M510" s="14"/>
      <c r="O510" s="23"/>
      <c r="AB510" s="14"/>
      <c r="AC510" s="14"/>
    </row>
    <row r="511" spans="6:29" ht="15.75" customHeight="1">
      <c r="F511" s="22"/>
      <c r="G511" s="22"/>
      <c r="L511" s="14"/>
      <c r="M511" s="14"/>
      <c r="O511" s="23"/>
      <c r="AB511" s="14"/>
      <c r="AC511" s="14"/>
    </row>
    <row r="512" spans="6:29" ht="15.75" customHeight="1">
      <c r="F512" s="22"/>
      <c r="G512" s="22"/>
      <c r="L512" s="14"/>
      <c r="M512" s="14"/>
      <c r="O512" s="23"/>
      <c r="AB512" s="14"/>
      <c r="AC512" s="14"/>
    </row>
    <row r="513" spans="6:29" ht="15.75" customHeight="1">
      <c r="F513" s="22"/>
      <c r="G513" s="22"/>
      <c r="L513" s="14"/>
      <c r="M513" s="14"/>
      <c r="O513" s="23"/>
      <c r="AB513" s="14"/>
      <c r="AC513" s="14"/>
    </row>
    <row r="514" spans="6:29" ht="15.75" customHeight="1">
      <c r="F514" s="22"/>
      <c r="G514" s="22"/>
      <c r="L514" s="14"/>
      <c r="M514" s="14"/>
      <c r="O514" s="23"/>
      <c r="AB514" s="14"/>
      <c r="AC514" s="14"/>
    </row>
    <row r="515" spans="6:29" ht="15.75" customHeight="1">
      <c r="F515" s="22"/>
      <c r="G515" s="22"/>
      <c r="L515" s="14"/>
      <c r="M515" s="14"/>
      <c r="O515" s="23"/>
      <c r="AB515" s="14"/>
      <c r="AC515" s="14"/>
    </row>
    <row r="516" spans="6:29" ht="15.75" customHeight="1">
      <c r="F516" s="22"/>
      <c r="G516" s="22"/>
      <c r="L516" s="14"/>
      <c r="M516" s="14"/>
      <c r="O516" s="23"/>
      <c r="AB516" s="14"/>
      <c r="AC516" s="14"/>
    </row>
    <row r="517" spans="6:29" ht="15.75" customHeight="1">
      <c r="F517" s="22"/>
      <c r="G517" s="22"/>
      <c r="L517" s="14"/>
      <c r="M517" s="14"/>
      <c r="O517" s="23"/>
      <c r="AB517" s="14"/>
      <c r="AC517" s="14"/>
    </row>
    <row r="518" spans="6:29" ht="15.75" customHeight="1">
      <c r="F518" s="22"/>
      <c r="G518" s="22"/>
      <c r="L518" s="14"/>
      <c r="M518" s="14"/>
      <c r="O518" s="23"/>
      <c r="AB518" s="14"/>
      <c r="AC518" s="14"/>
    </row>
    <row r="519" spans="6:29" ht="15.75" customHeight="1">
      <c r="F519" s="22"/>
      <c r="G519" s="22"/>
      <c r="L519" s="14"/>
      <c r="M519" s="14"/>
      <c r="O519" s="23"/>
      <c r="AB519" s="14"/>
      <c r="AC519" s="14"/>
    </row>
    <row r="520" spans="6:29" ht="15.75" customHeight="1">
      <c r="F520" s="22"/>
      <c r="G520" s="22"/>
      <c r="L520" s="14"/>
      <c r="M520" s="14"/>
      <c r="O520" s="23"/>
      <c r="AB520" s="14"/>
      <c r="AC520" s="14"/>
    </row>
    <row r="521" spans="6:29" ht="15.75" customHeight="1">
      <c r="F521" s="22"/>
      <c r="G521" s="22"/>
      <c r="L521" s="14"/>
      <c r="M521" s="14"/>
      <c r="O521" s="23"/>
      <c r="AB521" s="14"/>
      <c r="AC521" s="14"/>
    </row>
    <row r="522" spans="6:29" ht="15.75" customHeight="1">
      <c r="F522" s="22"/>
      <c r="G522" s="22"/>
      <c r="L522" s="14"/>
      <c r="M522" s="14"/>
      <c r="O522" s="23"/>
      <c r="AB522" s="14"/>
      <c r="AC522" s="14"/>
    </row>
    <row r="523" spans="6:29" ht="15.75" customHeight="1">
      <c r="F523" s="22"/>
      <c r="G523" s="22"/>
      <c r="L523" s="14"/>
      <c r="M523" s="14"/>
      <c r="O523" s="23"/>
      <c r="AB523" s="14"/>
      <c r="AC523" s="14"/>
    </row>
    <row r="524" spans="6:29" ht="15.75" customHeight="1">
      <c r="F524" s="22"/>
      <c r="G524" s="22"/>
      <c r="L524" s="14"/>
      <c r="M524" s="14"/>
      <c r="O524" s="23"/>
      <c r="AB524" s="14"/>
      <c r="AC524" s="14"/>
    </row>
    <row r="525" spans="6:29" ht="15.75" customHeight="1">
      <c r="F525" s="22"/>
      <c r="G525" s="22"/>
      <c r="L525" s="14"/>
      <c r="M525" s="14"/>
      <c r="O525" s="23"/>
      <c r="AB525" s="14"/>
      <c r="AC525" s="14"/>
    </row>
    <row r="526" spans="6:29" ht="15.75" customHeight="1">
      <c r="F526" s="22"/>
      <c r="G526" s="22"/>
      <c r="L526" s="14"/>
      <c r="M526" s="14"/>
      <c r="O526" s="23"/>
      <c r="AB526" s="14"/>
      <c r="AC526" s="14"/>
    </row>
    <row r="527" spans="6:29" ht="15.75" customHeight="1">
      <c r="F527" s="22"/>
      <c r="G527" s="22"/>
      <c r="L527" s="14"/>
      <c r="M527" s="14"/>
      <c r="O527" s="23"/>
      <c r="AB527" s="14"/>
      <c r="AC527" s="14"/>
    </row>
    <row r="528" spans="6:29" ht="15.75" customHeight="1">
      <c r="F528" s="22"/>
      <c r="G528" s="22"/>
      <c r="L528" s="14"/>
      <c r="M528" s="14"/>
      <c r="O528" s="23"/>
      <c r="AB528" s="14"/>
      <c r="AC528" s="14"/>
    </row>
    <row r="529" spans="6:29" ht="15.75" customHeight="1">
      <c r="F529" s="22"/>
      <c r="G529" s="22"/>
      <c r="L529" s="14"/>
      <c r="M529" s="14"/>
      <c r="O529" s="23"/>
      <c r="AB529" s="14"/>
      <c r="AC529" s="14"/>
    </row>
    <row r="530" spans="6:29" ht="15.75" customHeight="1">
      <c r="F530" s="22"/>
      <c r="G530" s="22"/>
      <c r="L530" s="14"/>
      <c r="M530" s="14"/>
      <c r="O530" s="23"/>
      <c r="AB530" s="14"/>
      <c r="AC530" s="14"/>
    </row>
    <row r="531" spans="6:29" ht="15.75" customHeight="1">
      <c r="F531" s="22"/>
      <c r="G531" s="22"/>
      <c r="L531" s="14"/>
      <c r="M531" s="14"/>
      <c r="O531" s="23"/>
      <c r="AB531" s="14"/>
      <c r="AC531" s="14"/>
    </row>
    <row r="532" spans="6:29" ht="15.75" customHeight="1">
      <c r="F532" s="22"/>
      <c r="G532" s="22"/>
      <c r="L532" s="14"/>
      <c r="M532" s="14"/>
      <c r="O532" s="23"/>
      <c r="AB532" s="14"/>
      <c r="AC532" s="14"/>
    </row>
    <row r="533" spans="6:29" ht="15.75" customHeight="1">
      <c r="F533" s="22"/>
      <c r="G533" s="22"/>
      <c r="L533" s="14"/>
      <c r="M533" s="14"/>
      <c r="O533" s="23"/>
      <c r="AB533" s="14"/>
      <c r="AC533" s="14"/>
    </row>
    <row r="534" spans="6:29" ht="15.75" customHeight="1">
      <c r="F534" s="22"/>
      <c r="G534" s="22"/>
      <c r="L534" s="14"/>
      <c r="M534" s="14"/>
      <c r="O534" s="23"/>
      <c r="AB534" s="14"/>
      <c r="AC534" s="14"/>
    </row>
    <row r="535" spans="6:29" ht="15.75" customHeight="1">
      <c r="F535" s="22"/>
      <c r="G535" s="22"/>
      <c r="L535" s="14"/>
      <c r="M535" s="14"/>
      <c r="O535" s="23"/>
      <c r="AB535" s="14"/>
      <c r="AC535" s="14"/>
    </row>
    <row r="536" spans="6:29" ht="15.75" customHeight="1">
      <c r="F536" s="22"/>
      <c r="G536" s="22"/>
      <c r="L536" s="14"/>
      <c r="M536" s="14"/>
      <c r="O536" s="23"/>
      <c r="AB536" s="14"/>
      <c r="AC536" s="14"/>
    </row>
    <row r="537" spans="6:29" ht="15.75" customHeight="1">
      <c r="F537" s="22"/>
      <c r="G537" s="22"/>
      <c r="L537" s="14"/>
      <c r="M537" s="14"/>
      <c r="O537" s="23"/>
      <c r="AB537" s="14"/>
      <c r="AC537" s="14"/>
    </row>
    <row r="538" spans="6:29" ht="15.75" customHeight="1">
      <c r="F538" s="22"/>
      <c r="G538" s="22"/>
      <c r="L538" s="14"/>
      <c r="M538" s="14"/>
      <c r="O538" s="23"/>
      <c r="AB538" s="14"/>
      <c r="AC538" s="14"/>
    </row>
    <row r="539" spans="6:29" ht="15.75" customHeight="1">
      <c r="F539" s="22"/>
      <c r="G539" s="22"/>
      <c r="L539" s="14"/>
      <c r="M539" s="14"/>
      <c r="O539" s="23"/>
      <c r="AB539" s="14"/>
      <c r="AC539" s="14"/>
    </row>
    <row r="540" spans="6:29" ht="15.75" customHeight="1">
      <c r="F540" s="22"/>
      <c r="G540" s="22"/>
      <c r="L540" s="14"/>
      <c r="M540" s="14"/>
      <c r="O540" s="23"/>
      <c r="AB540" s="14"/>
      <c r="AC540" s="14"/>
    </row>
    <row r="541" spans="6:29" ht="15.75" customHeight="1">
      <c r="F541" s="22"/>
      <c r="G541" s="22"/>
      <c r="L541" s="14"/>
      <c r="M541" s="14"/>
      <c r="O541" s="23"/>
      <c r="AB541" s="14"/>
      <c r="AC541" s="14"/>
    </row>
    <row r="542" spans="6:29" ht="15.75" customHeight="1">
      <c r="F542" s="22"/>
      <c r="G542" s="22"/>
      <c r="L542" s="14"/>
      <c r="M542" s="14"/>
      <c r="O542" s="23"/>
      <c r="AB542" s="14"/>
      <c r="AC542" s="14"/>
    </row>
    <row r="543" spans="6:29" ht="15.75" customHeight="1">
      <c r="F543" s="22"/>
      <c r="G543" s="22"/>
      <c r="L543" s="14"/>
      <c r="M543" s="14"/>
      <c r="O543" s="23"/>
      <c r="AB543" s="14"/>
      <c r="AC543" s="14"/>
    </row>
    <row r="544" spans="6:29" ht="15.75" customHeight="1">
      <c r="F544" s="22"/>
      <c r="G544" s="22"/>
      <c r="L544" s="14"/>
      <c r="M544" s="14"/>
      <c r="O544" s="23"/>
      <c r="AB544" s="14"/>
      <c r="AC544" s="14"/>
    </row>
    <row r="545" spans="6:29" ht="15.75" customHeight="1">
      <c r="F545" s="22"/>
      <c r="G545" s="22"/>
      <c r="L545" s="14"/>
      <c r="M545" s="14"/>
      <c r="O545" s="23"/>
      <c r="AB545" s="14"/>
      <c r="AC545" s="14"/>
    </row>
    <row r="546" spans="6:29" ht="15.75" customHeight="1">
      <c r="F546" s="22"/>
      <c r="G546" s="22"/>
      <c r="L546" s="14"/>
      <c r="M546" s="14"/>
      <c r="O546" s="23"/>
      <c r="AB546" s="14"/>
      <c r="AC546" s="14"/>
    </row>
    <row r="547" spans="6:29" ht="15.75" customHeight="1">
      <c r="F547" s="22"/>
      <c r="G547" s="22"/>
      <c r="L547" s="14"/>
      <c r="M547" s="14"/>
      <c r="O547" s="23"/>
      <c r="AB547" s="14"/>
      <c r="AC547" s="14"/>
    </row>
    <row r="548" spans="6:29" ht="15.75" customHeight="1">
      <c r="F548" s="22"/>
      <c r="G548" s="22"/>
      <c r="L548" s="14"/>
      <c r="M548" s="14"/>
      <c r="O548" s="23"/>
      <c r="AB548" s="14"/>
      <c r="AC548" s="14"/>
    </row>
    <row r="549" spans="6:29" ht="15.75" customHeight="1">
      <c r="F549" s="22"/>
      <c r="G549" s="22"/>
      <c r="L549" s="14"/>
      <c r="M549" s="14"/>
      <c r="O549" s="23"/>
      <c r="AB549" s="14"/>
      <c r="AC549" s="14"/>
    </row>
    <row r="550" spans="6:29" ht="15.75" customHeight="1">
      <c r="F550" s="22"/>
      <c r="G550" s="22"/>
      <c r="L550" s="14"/>
      <c r="M550" s="14"/>
      <c r="O550" s="23"/>
      <c r="AB550" s="14"/>
      <c r="AC550" s="14"/>
    </row>
    <row r="551" spans="6:29" ht="15.75" customHeight="1">
      <c r="F551" s="22"/>
      <c r="G551" s="22"/>
      <c r="L551" s="14"/>
      <c r="M551" s="14"/>
      <c r="O551" s="23"/>
      <c r="AB551" s="14"/>
      <c r="AC551" s="14"/>
    </row>
    <row r="552" spans="6:29" ht="15.75" customHeight="1">
      <c r="F552" s="22"/>
      <c r="G552" s="22"/>
      <c r="L552" s="14"/>
      <c r="M552" s="14"/>
      <c r="O552" s="23"/>
      <c r="AB552" s="14"/>
      <c r="AC552" s="14"/>
    </row>
    <row r="553" spans="6:29" ht="15.75" customHeight="1">
      <c r="F553" s="22"/>
      <c r="G553" s="22"/>
      <c r="L553" s="14"/>
      <c r="M553" s="14"/>
      <c r="O553" s="23"/>
      <c r="AB553" s="14"/>
      <c r="AC553" s="14"/>
    </row>
    <row r="554" spans="6:29" ht="15.75" customHeight="1">
      <c r="F554" s="22"/>
      <c r="G554" s="22"/>
      <c r="L554" s="14"/>
      <c r="M554" s="14"/>
      <c r="O554" s="23"/>
      <c r="AB554" s="14"/>
      <c r="AC554" s="14"/>
    </row>
    <row r="555" spans="6:29" ht="15.75" customHeight="1">
      <c r="F555" s="22"/>
      <c r="G555" s="22"/>
      <c r="L555" s="14"/>
      <c r="M555" s="14"/>
      <c r="O555" s="23"/>
      <c r="AB555" s="14"/>
      <c r="AC555" s="14"/>
    </row>
    <row r="556" spans="6:29" ht="15.75" customHeight="1">
      <c r="F556" s="22"/>
      <c r="G556" s="22"/>
      <c r="L556" s="14"/>
      <c r="M556" s="14"/>
      <c r="O556" s="23"/>
      <c r="AB556" s="14"/>
      <c r="AC556" s="14"/>
    </row>
    <row r="557" spans="6:29" ht="15.75" customHeight="1">
      <c r="F557" s="22"/>
      <c r="G557" s="22"/>
      <c r="L557" s="14"/>
      <c r="M557" s="14"/>
      <c r="O557" s="23"/>
      <c r="AB557" s="14"/>
      <c r="AC557" s="14"/>
    </row>
    <row r="558" spans="6:29" ht="15.75" customHeight="1">
      <c r="F558" s="22"/>
      <c r="G558" s="22"/>
      <c r="L558" s="14"/>
      <c r="M558" s="14"/>
      <c r="O558" s="23"/>
      <c r="AB558" s="14"/>
      <c r="AC558" s="14"/>
    </row>
    <row r="559" spans="6:29" ht="15.75" customHeight="1">
      <c r="F559" s="22"/>
      <c r="G559" s="22"/>
      <c r="L559" s="14"/>
      <c r="M559" s="14"/>
      <c r="O559" s="23"/>
      <c r="AB559" s="14"/>
      <c r="AC559" s="14"/>
    </row>
    <row r="560" spans="6:29" ht="15.75" customHeight="1">
      <c r="F560" s="22"/>
      <c r="G560" s="22"/>
      <c r="L560" s="14"/>
      <c r="M560" s="14"/>
      <c r="O560" s="23"/>
      <c r="AB560" s="14"/>
      <c r="AC560" s="14"/>
    </row>
    <row r="561" spans="6:29" ht="15.75" customHeight="1">
      <c r="F561" s="22"/>
      <c r="G561" s="22"/>
      <c r="L561" s="14"/>
      <c r="M561" s="14"/>
      <c r="O561" s="23"/>
      <c r="AB561" s="14"/>
      <c r="AC561" s="14"/>
    </row>
    <row r="562" spans="6:29" ht="15.75" customHeight="1">
      <c r="F562" s="22"/>
      <c r="G562" s="22"/>
      <c r="L562" s="14"/>
      <c r="M562" s="14"/>
      <c r="O562" s="23"/>
      <c r="AB562" s="14"/>
      <c r="AC562" s="14"/>
    </row>
    <row r="563" spans="6:29" ht="15.75" customHeight="1">
      <c r="F563" s="22"/>
      <c r="G563" s="22"/>
      <c r="L563" s="14"/>
      <c r="M563" s="14"/>
      <c r="O563" s="23"/>
      <c r="AB563" s="14"/>
      <c r="AC563" s="14"/>
    </row>
    <row r="564" spans="6:29" ht="15.75" customHeight="1">
      <c r="F564" s="22"/>
      <c r="G564" s="22"/>
      <c r="L564" s="14"/>
      <c r="M564" s="14"/>
      <c r="O564" s="23"/>
      <c r="AB564" s="14"/>
      <c r="AC564" s="14"/>
    </row>
    <row r="565" spans="6:29" ht="15.75" customHeight="1">
      <c r="F565" s="22"/>
      <c r="G565" s="22"/>
      <c r="L565" s="14"/>
      <c r="M565" s="14"/>
      <c r="O565" s="23"/>
      <c r="AB565" s="14"/>
      <c r="AC565" s="14"/>
    </row>
    <row r="566" spans="6:29" ht="15.75" customHeight="1">
      <c r="F566" s="22"/>
      <c r="G566" s="22"/>
      <c r="L566" s="14"/>
      <c r="M566" s="14"/>
      <c r="O566" s="23"/>
      <c r="AB566" s="14"/>
      <c r="AC566" s="14"/>
    </row>
    <row r="567" spans="6:29" ht="15.75" customHeight="1">
      <c r="F567" s="22"/>
      <c r="G567" s="22"/>
      <c r="L567" s="14"/>
      <c r="M567" s="14"/>
      <c r="O567" s="23"/>
      <c r="AB567" s="14"/>
      <c r="AC567" s="14"/>
    </row>
    <row r="568" spans="6:29" ht="15.75" customHeight="1">
      <c r="F568" s="22"/>
      <c r="G568" s="22"/>
      <c r="L568" s="14"/>
      <c r="M568" s="14"/>
      <c r="O568" s="23"/>
      <c r="AB568" s="14"/>
      <c r="AC568" s="14"/>
    </row>
    <row r="569" spans="6:29" ht="15.75" customHeight="1">
      <c r="F569" s="22"/>
      <c r="G569" s="22"/>
      <c r="L569" s="14"/>
      <c r="M569" s="14"/>
      <c r="O569" s="23"/>
      <c r="AB569" s="14"/>
      <c r="AC569" s="14"/>
    </row>
    <row r="570" spans="6:29" ht="15.75" customHeight="1">
      <c r="F570" s="22"/>
      <c r="G570" s="22"/>
      <c r="L570" s="14"/>
      <c r="M570" s="14"/>
      <c r="O570" s="23"/>
      <c r="AB570" s="14"/>
      <c r="AC570" s="14"/>
    </row>
    <row r="571" spans="6:29" ht="15.75" customHeight="1">
      <c r="F571" s="22"/>
      <c r="G571" s="22"/>
      <c r="L571" s="14"/>
      <c r="M571" s="14"/>
      <c r="O571" s="23"/>
      <c r="AB571" s="14"/>
      <c r="AC571" s="14"/>
    </row>
    <row r="572" spans="6:29" ht="15.75" customHeight="1">
      <c r="F572" s="22"/>
      <c r="G572" s="22"/>
      <c r="L572" s="14"/>
      <c r="M572" s="14"/>
      <c r="O572" s="23"/>
      <c r="AB572" s="14"/>
      <c r="AC572" s="14"/>
    </row>
    <row r="573" spans="6:29" ht="15.75" customHeight="1">
      <c r="F573" s="22"/>
      <c r="G573" s="22"/>
      <c r="L573" s="14"/>
      <c r="M573" s="14"/>
      <c r="O573" s="23"/>
      <c r="AB573" s="14"/>
      <c r="AC573" s="14"/>
    </row>
    <row r="574" spans="6:29" ht="15.75" customHeight="1">
      <c r="F574" s="22"/>
      <c r="G574" s="22"/>
      <c r="L574" s="14"/>
      <c r="M574" s="14"/>
      <c r="O574" s="23"/>
      <c r="AB574" s="14"/>
      <c r="AC574" s="14"/>
    </row>
    <row r="575" spans="6:29" ht="15.75" customHeight="1">
      <c r="F575" s="22"/>
      <c r="G575" s="22"/>
      <c r="L575" s="14"/>
      <c r="M575" s="14"/>
      <c r="O575" s="23"/>
      <c r="AB575" s="14"/>
      <c r="AC575" s="14"/>
    </row>
    <row r="576" spans="6:29" ht="15.75" customHeight="1">
      <c r="F576" s="22"/>
      <c r="G576" s="22"/>
      <c r="L576" s="14"/>
      <c r="M576" s="14"/>
      <c r="O576" s="23"/>
      <c r="AB576" s="14"/>
      <c r="AC576" s="14"/>
    </row>
    <row r="577" spans="6:29" ht="15.75" customHeight="1">
      <c r="F577" s="22"/>
      <c r="G577" s="22"/>
      <c r="L577" s="14"/>
      <c r="M577" s="14"/>
      <c r="O577" s="23"/>
      <c r="AB577" s="14"/>
      <c r="AC577" s="14"/>
    </row>
    <row r="578" spans="6:29" ht="15.75" customHeight="1">
      <c r="F578" s="22"/>
      <c r="G578" s="22"/>
      <c r="L578" s="14"/>
      <c r="M578" s="14"/>
      <c r="O578" s="23"/>
      <c r="AB578" s="14"/>
      <c r="AC578" s="14"/>
    </row>
    <row r="579" spans="6:29" ht="15.75" customHeight="1">
      <c r="F579" s="22"/>
      <c r="G579" s="22"/>
      <c r="L579" s="14"/>
      <c r="M579" s="14"/>
      <c r="O579" s="23"/>
      <c r="AB579" s="14"/>
      <c r="AC579" s="14"/>
    </row>
    <row r="580" spans="6:29" ht="15.75" customHeight="1">
      <c r="F580" s="22"/>
      <c r="G580" s="22"/>
      <c r="L580" s="14"/>
      <c r="M580" s="14"/>
      <c r="O580" s="23"/>
      <c r="AB580" s="14"/>
      <c r="AC580" s="14"/>
    </row>
    <row r="581" spans="6:29" ht="15.75" customHeight="1">
      <c r="F581" s="22"/>
      <c r="G581" s="22"/>
      <c r="L581" s="14"/>
      <c r="M581" s="14"/>
      <c r="O581" s="23"/>
      <c r="AB581" s="14"/>
      <c r="AC581" s="14"/>
    </row>
    <row r="582" spans="6:29" ht="15.75" customHeight="1">
      <c r="F582" s="22"/>
      <c r="G582" s="22"/>
      <c r="L582" s="14"/>
      <c r="M582" s="14"/>
      <c r="O582" s="23"/>
      <c r="AB582" s="14"/>
      <c r="AC582" s="14"/>
    </row>
    <row r="583" spans="6:29" ht="15.75" customHeight="1">
      <c r="F583" s="22"/>
      <c r="G583" s="22"/>
      <c r="L583" s="14"/>
      <c r="M583" s="14"/>
      <c r="O583" s="23"/>
      <c r="AB583" s="14"/>
      <c r="AC583" s="14"/>
    </row>
    <row r="584" spans="6:29" ht="15.75" customHeight="1">
      <c r="F584" s="22"/>
      <c r="G584" s="22"/>
      <c r="L584" s="14"/>
      <c r="M584" s="14"/>
      <c r="O584" s="23"/>
      <c r="AB584" s="14"/>
      <c r="AC584" s="14"/>
    </row>
    <row r="585" spans="6:29" ht="15.75" customHeight="1">
      <c r="F585" s="22"/>
      <c r="G585" s="22"/>
      <c r="L585" s="14"/>
      <c r="M585" s="14"/>
      <c r="O585" s="23"/>
      <c r="AB585" s="14"/>
      <c r="AC585" s="14"/>
    </row>
    <row r="586" spans="6:29" ht="15.75" customHeight="1">
      <c r="F586" s="22"/>
      <c r="G586" s="22"/>
      <c r="L586" s="14"/>
      <c r="M586" s="14"/>
      <c r="O586" s="23"/>
      <c r="AB586" s="14"/>
      <c r="AC586" s="14"/>
    </row>
    <row r="587" spans="6:29" ht="15.75" customHeight="1">
      <c r="F587" s="22"/>
      <c r="G587" s="22"/>
      <c r="L587" s="14"/>
      <c r="M587" s="14"/>
      <c r="O587" s="23"/>
      <c r="AB587" s="14"/>
      <c r="AC587" s="14"/>
    </row>
    <row r="588" spans="6:29" ht="15.75" customHeight="1">
      <c r="F588" s="22"/>
      <c r="G588" s="22"/>
      <c r="L588" s="14"/>
      <c r="M588" s="14"/>
      <c r="O588" s="23"/>
      <c r="AB588" s="14"/>
      <c r="AC588" s="14"/>
    </row>
    <row r="589" spans="6:29" ht="15.75" customHeight="1">
      <c r="F589" s="22"/>
      <c r="G589" s="22"/>
      <c r="L589" s="14"/>
      <c r="M589" s="14"/>
      <c r="O589" s="23"/>
      <c r="AB589" s="14"/>
      <c r="AC589" s="14"/>
    </row>
    <row r="590" spans="6:29" ht="15.75" customHeight="1">
      <c r="F590" s="22"/>
      <c r="G590" s="22"/>
      <c r="L590" s="14"/>
      <c r="M590" s="14"/>
      <c r="O590" s="23"/>
      <c r="AB590" s="14"/>
      <c r="AC590" s="14"/>
    </row>
    <row r="591" spans="6:29" ht="15.75" customHeight="1">
      <c r="F591" s="22"/>
      <c r="G591" s="22"/>
      <c r="L591" s="14"/>
      <c r="M591" s="14"/>
      <c r="O591" s="23"/>
      <c r="AB591" s="14"/>
      <c r="AC591" s="14"/>
    </row>
    <row r="592" spans="6:29" ht="15.75" customHeight="1">
      <c r="F592" s="22"/>
      <c r="G592" s="22"/>
      <c r="L592" s="14"/>
      <c r="M592" s="14"/>
      <c r="O592" s="23"/>
      <c r="AB592" s="14"/>
      <c r="AC592" s="14"/>
    </row>
    <row r="593" spans="6:29" ht="15.75" customHeight="1">
      <c r="F593" s="22"/>
      <c r="G593" s="22"/>
      <c r="L593" s="14"/>
      <c r="M593" s="14"/>
      <c r="O593" s="23"/>
      <c r="AB593" s="14"/>
      <c r="AC593" s="14"/>
    </row>
    <row r="594" spans="6:29" ht="15.75" customHeight="1">
      <c r="F594" s="22"/>
      <c r="G594" s="22"/>
      <c r="L594" s="14"/>
      <c r="M594" s="14"/>
      <c r="O594" s="23"/>
      <c r="AB594" s="14"/>
      <c r="AC594" s="14"/>
    </row>
    <row r="595" spans="6:29" ht="15.75" customHeight="1">
      <c r="F595" s="22"/>
      <c r="G595" s="22"/>
      <c r="L595" s="14"/>
      <c r="M595" s="14"/>
      <c r="O595" s="23"/>
      <c r="AB595" s="14"/>
      <c r="AC595" s="14"/>
    </row>
    <row r="596" spans="6:29" ht="15.75" customHeight="1">
      <c r="F596" s="22"/>
      <c r="G596" s="22"/>
      <c r="L596" s="14"/>
      <c r="M596" s="14"/>
      <c r="O596" s="23"/>
      <c r="AB596" s="14"/>
      <c r="AC596" s="14"/>
    </row>
    <row r="597" spans="6:29" ht="15.75" customHeight="1">
      <c r="F597" s="22"/>
      <c r="G597" s="22"/>
      <c r="L597" s="14"/>
      <c r="M597" s="14"/>
      <c r="O597" s="23"/>
      <c r="AB597" s="14"/>
      <c r="AC597" s="14"/>
    </row>
    <row r="598" spans="6:29" ht="15.75" customHeight="1">
      <c r="F598" s="22"/>
      <c r="G598" s="22"/>
      <c r="L598" s="14"/>
      <c r="M598" s="14"/>
      <c r="O598" s="23"/>
      <c r="AB598" s="14"/>
      <c r="AC598" s="14"/>
    </row>
    <row r="599" spans="6:29" ht="15.75" customHeight="1">
      <c r="F599" s="22"/>
      <c r="G599" s="22"/>
      <c r="L599" s="14"/>
      <c r="M599" s="14"/>
      <c r="O599" s="23"/>
      <c r="AB599" s="14"/>
      <c r="AC599" s="14"/>
    </row>
    <row r="600" spans="6:29" ht="15.75" customHeight="1">
      <c r="F600" s="22"/>
      <c r="G600" s="22"/>
      <c r="L600" s="14"/>
      <c r="M600" s="14"/>
      <c r="O600" s="23"/>
      <c r="AB600" s="14"/>
      <c r="AC600" s="14"/>
    </row>
    <row r="601" spans="6:29" ht="15.75" customHeight="1">
      <c r="F601" s="22"/>
      <c r="G601" s="22"/>
      <c r="L601" s="14"/>
      <c r="M601" s="14"/>
      <c r="O601" s="23"/>
      <c r="AB601" s="14"/>
      <c r="AC601" s="14"/>
    </row>
    <row r="602" spans="6:29" ht="15.75" customHeight="1">
      <c r="F602" s="22"/>
      <c r="G602" s="22"/>
      <c r="L602" s="14"/>
      <c r="M602" s="14"/>
      <c r="O602" s="23"/>
      <c r="AB602" s="14"/>
      <c r="AC602" s="14"/>
    </row>
    <row r="603" spans="6:29" ht="15.75" customHeight="1">
      <c r="F603" s="22"/>
      <c r="G603" s="22"/>
      <c r="L603" s="14"/>
      <c r="M603" s="14"/>
      <c r="O603" s="23"/>
      <c r="AB603" s="14"/>
      <c r="AC603" s="14"/>
    </row>
    <row r="604" spans="6:29" ht="15.75" customHeight="1">
      <c r="F604" s="22"/>
      <c r="G604" s="22"/>
      <c r="L604" s="14"/>
      <c r="M604" s="14"/>
      <c r="O604" s="23"/>
      <c r="AB604" s="14"/>
      <c r="AC604" s="14"/>
    </row>
    <row r="605" spans="6:29" ht="15.75" customHeight="1">
      <c r="F605" s="22"/>
      <c r="G605" s="22"/>
      <c r="L605" s="14"/>
      <c r="M605" s="14"/>
      <c r="O605" s="23"/>
      <c r="AB605" s="14"/>
      <c r="AC605" s="14"/>
    </row>
    <row r="606" spans="6:29" ht="15.75" customHeight="1">
      <c r="F606" s="22"/>
      <c r="G606" s="22"/>
      <c r="L606" s="14"/>
      <c r="M606" s="14"/>
      <c r="O606" s="23"/>
      <c r="AB606" s="14"/>
      <c r="AC606" s="14"/>
    </row>
    <row r="607" spans="6:29" ht="15.75" customHeight="1">
      <c r="F607" s="22"/>
      <c r="G607" s="22"/>
      <c r="L607" s="14"/>
      <c r="M607" s="14"/>
      <c r="O607" s="23"/>
      <c r="AB607" s="14"/>
      <c r="AC607" s="14"/>
    </row>
    <row r="608" spans="6:29" ht="15.75" customHeight="1">
      <c r="F608" s="22"/>
      <c r="G608" s="22"/>
      <c r="L608" s="14"/>
      <c r="M608" s="14"/>
      <c r="O608" s="23"/>
      <c r="AB608" s="14"/>
      <c r="AC608" s="14"/>
    </row>
    <row r="609" spans="6:29" ht="15.75" customHeight="1">
      <c r="F609" s="22"/>
      <c r="G609" s="22"/>
      <c r="L609" s="14"/>
      <c r="M609" s="14"/>
      <c r="O609" s="23"/>
      <c r="AB609" s="14"/>
      <c r="AC609" s="14"/>
    </row>
    <row r="610" spans="6:29" ht="15.75" customHeight="1">
      <c r="F610" s="22"/>
      <c r="G610" s="22"/>
      <c r="L610" s="14"/>
      <c r="M610" s="14"/>
      <c r="O610" s="23"/>
      <c r="AB610" s="14"/>
      <c r="AC610" s="14"/>
    </row>
    <row r="611" spans="6:29" ht="15.75" customHeight="1">
      <c r="F611" s="22"/>
      <c r="G611" s="22"/>
      <c r="L611" s="14"/>
      <c r="M611" s="14"/>
      <c r="O611" s="23"/>
      <c r="AB611" s="14"/>
      <c r="AC611" s="14"/>
    </row>
    <row r="612" spans="6:29" ht="15.75" customHeight="1">
      <c r="F612" s="22"/>
      <c r="G612" s="22"/>
      <c r="L612" s="14"/>
      <c r="M612" s="14"/>
      <c r="O612" s="23"/>
      <c r="AB612" s="14"/>
      <c r="AC612" s="14"/>
    </row>
    <row r="613" spans="6:29" ht="15.75" customHeight="1">
      <c r="F613" s="22"/>
      <c r="G613" s="22"/>
      <c r="L613" s="14"/>
      <c r="M613" s="14"/>
      <c r="O613" s="23"/>
      <c r="AB613" s="14"/>
      <c r="AC613" s="14"/>
    </row>
    <row r="614" spans="6:29" ht="15.75" customHeight="1">
      <c r="F614" s="22"/>
      <c r="G614" s="22"/>
      <c r="L614" s="14"/>
      <c r="M614" s="14"/>
      <c r="O614" s="23"/>
      <c r="AB614" s="14"/>
      <c r="AC614" s="14"/>
    </row>
    <row r="615" spans="6:29" ht="15.75" customHeight="1">
      <c r="F615" s="22"/>
      <c r="G615" s="22"/>
      <c r="L615" s="14"/>
      <c r="M615" s="14"/>
      <c r="O615" s="23"/>
      <c r="AB615" s="14"/>
      <c r="AC615" s="14"/>
    </row>
    <row r="616" spans="6:29" ht="15.75" customHeight="1">
      <c r="F616" s="22"/>
      <c r="G616" s="22"/>
      <c r="L616" s="14"/>
      <c r="M616" s="14"/>
      <c r="O616" s="23"/>
      <c r="AB616" s="14"/>
      <c r="AC616" s="14"/>
    </row>
    <row r="617" spans="6:29" ht="15.75" customHeight="1">
      <c r="F617" s="22"/>
      <c r="G617" s="22"/>
      <c r="L617" s="14"/>
      <c r="M617" s="14"/>
      <c r="O617" s="23"/>
      <c r="AB617" s="14"/>
      <c r="AC617" s="14"/>
    </row>
    <row r="618" spans="6:29" ht="15.75" customHeight="1">
      <c r="F618" s="22"/>
      <c r="G618" s="22"/>
      <c r="L618" s="14"/>
      <c r="M618" s="14"/>
      <c r="O618" s="23"/>
      <c r="AB618" s="14"/>
      <c r="AC618" s="14"/>
    </row>
    <row r="619" spans="6:29" ht="15.75" customHeight="1">
      <c r="F619" s="22"/>
      <c r="G619" s="22"/>
      <c r="L619" s="14"/>
      <c r="M619" s="14"/>
      <c r="O619" s="23"/>
      <c r="AB619" s="14"/>
      <c r="AC619" s="14"/>
    </row>
    <row r="620" spans="6:29" ht="15.75" customHeight="1">
      <c r="F620" s="22"/>
      <c r="G620" s="22"/>
      <c r="L620" s="14"/>
      <c r="M620" s="14"/>
      <c r="O620" s="23"/>
      <c r="AB620" s="14"/>
      <c r="AC620" s="14"/>
    </row>
    <row r="621" spans="6:29" ht="15.75" customHeight="1">
      <c r="F621" s="22"/>
      <c r="G621" s="22"/>
      <c r="L621" s="14"/>
      <c r="M621" s="14"/>
      <c r="O621" s="23"/>
      <c r="AB621" s="14"/>
      <c r="AC621" s="14"/>
    </row>
    <row r="622" spans="6:29" ht="15.75" customHeight="1">
      <c r="F622" s="22"/>
      <c r="G622" s="22"/>
      <c r="L622" s="14"/>
      <c r="M622" s="14"/>
      <c r="O622" s="23"/>
      <c r="AB622" s="14"/>
      <c r="AC622" s="14"/>
    </row>
    <row r="623" spans="6:29" ht="15.75" customHeight="1">
      <c r="F623" s="22"/>
      <c r="G623" s="22"/>
      <c r="L623" s="14"/>
      <c r="M623" s="14"/>
      <c r="O623" s="23"/>
      <c r="AB623" s="14"/>
      <c r="AC623" s="14"/>
    </row>
    <row r="624" spans="6:29" ht="15.75" customHeight="1">
      <c r="F624" s="22"/>
      <c r="G624" s="22"/>
      <c r="L624" s="14"/>
      <c r="M624" s="14"/>
      <c r="O624" s="23"/>
      <c r="AB624" s="14"/>
      <c r="AC624" s="14"/>
    </row>
    <row r="625" spans="6:29" ht="15.75" customHeight="1">
      <c r="F625" s="22"/>
      <c r="G625" s="22"/>
      <c r="L625" s="14"/>
      <c r="M625" s="14"/>
      <c r="O625" s="23"/>
      <c r="AB625" s="14"/>
      <c r="AC625" s="14"/>
    </row>
    <row r="626" spans="6:29" ht="15.75" customHeight="1">
      <c r="F626" s="22"/>
      <c r="G626" s="22"/>
      <c r="L626" s="14"/>
      <c r="M626" s="14"/>
      <c r="O626" s="23"/>
      <c r="AB626" s="14"/>
      <c r="AC626" s="14"/>
    </row>
    <row r="627" spans="6:29" ht="15.75" customHeight="1">
      <c r="F627" s="22"/>
      <c r="G627" s="22"/>
      <c r="L627" s="14"/>
      <c r="M627" s="14"/>
      <c r="O627" s="23"/>
      <c r="AB627" s="14"/>
      <c r="AC627" s="14"/>
    </row>
    <row r="628" spans="6:29" ht="15.75" customHeight="1">
      <c r="F628" s="22"/>
      <c r="G628" s="22"/>
      <c r="L628" s="14"/>
      <c r="M628" s="14"/>
      <c r="O628" s="23"/>
      <c r="AB628" s="14"/>
      <c r="AC628" s="14"/>
    </row>
    <row r="629" spans="6:29" ht="15.75" customHeight="1">
      <c r="F629" s="22"/>
      <c r="G629" s="22"/>
      <c r="L629" s="14"/>
      <c r="M629" s="14"/>
      <c r="O629" s="23"/>
      <c r="AB629" s="14"/>
      <c r="AC629" s="14"/>
    </row>
    <row r="630" spans="6:29" ht="15.75" customHeight="1">
      <c r="F630" s="22"/>
      <c r="G630" s="22"/>
      <c r="L630" s="14"/>
      <c r="M630" s="14"/>
      <c r="O630" s="23"/>
      <c r="AB630" s="14"/>
      <c r="AC630" s="14"/>
    </row>
    <row r="631" spans="6:29" ht="15.75" customHeight="1">
      <c r="F631" s="22"/>
      <c r="G631" s="22"/>
      <c r="L631" s="14"/>
      <c r="M631" s="14"/>
      <c r="O631" s="23"/>
      <c r="AB631" s="14"/>
      <c r="AC631" s="14"/>
    </row>
    <row r="632" spans="6:29" ht="15.75" customHeight="1">
      <c r="F632" s="22"/>
      <c r="G632" s="22"/>
      <c r="L632" s="14"/>
      <c r="M632" s="14"/>
      <c r="O632" s="23"/>
      <c r="AB632" s="14"/>
      <c r="AC632" s="14"/>
    </row>
    <row r="633" spans="6:29" ht="15.75" customHeight="1">
      <c r="F633" s="22"/>
      <c r="G633" s="22"/>
      <c r="L633" s="14"/>
      <c r="M633" s="14"/>
      <c r="O633" s="23"/>
      <c r="AB633" s="14"/>
      <c r="AC633" s="14"/>
    </row>
    <row r="634" spans="6:29" ht="15.75" customHeight="1">
      <c r="F634" s="22"/>
      <c r="G634" s="22"/>
      <c r="L634" s="14"/>
      <c r="M634" s="14"/>
      <c r="O634" s="23"/>
      <c r="AB634" s="14"/>
      <c r="AC634" s="14"/>
    </row>
    <row r="635" spans="6:29" ht="15.75" customHeight="1">
      <c r="F635" s="22"/>
      <c r="G635" s="22"/>
      <c r="L635" s="14"/>
      <c r="M635" s="14"/>
      <c r="O635" s="23"/>
      <c r="AB635" s="14"/>
      <c r="AC635" s="14"/>
    </row>
    <row r="636" spans="6:29" ht="15.75" customHeight="1">
      <c r="F636" s="22"/>
      <c r="G636" s="22"/>
      <c r="L636" s="14"/>
      <c r="M636" s="14"/>
      <c r="O636" s="23"/>
      <c r="AB636" s="14"/>
      <c r="AC636" s="14"/>
    </row>
    <row r="637" spans="6:29" ht="15.75" customHeight="1">
      <c r="F637" s="22"/>
      <c r="G637" s="22"/>
      <c r="L637" s="14"/>
      <c r="M637" s="14"/>
      <c r="O637" s="23"/>
      <c r="AB637" s="14"/>
      <c r="AC637" s="14"/>
    </row>
    <row r="638" spans="6:29" ht="15.75" customHeight="1">
      <c r="F638" s="22"/>
      <c r="G638" s="22"/>
      <c r="L638" s="14"/>
      <c r="M638" s="14"/>
      <c r="O638" s="23"/>
      <c r="AB638" s="14"/>
      <c r="AC638" s="14"/>
    </row>
    <row r="639" spans="6:29" ht="15.75" customHeight="1">
      <c r="F639" s="22"/>
      <c r="G639" s="22"/>
      <c r="L639" s="14"/>
      <c r="M639" s="14"/>
      <c r="O639" s="23"/>
      <c r="AB639" s="14"/>
      <c r="AC639" s="14"/>
    </row>
    <row r="640" spans="6:29" ht="15.75" customHeight="1">
      <c r="F640" s="22"/>
      <c r="G640" s="22"/>
      <c r="L640" s="14"/>
      <c r="M640" s="14"/>
      <c r="O640" s="23"/>
      <c r="AB640" s="14"/>
      <c r="AC640" s="14"/>
    </row>
    <row r="641" spans="6:29" ht="15.75" customHeight="1">
      <c r="F641" s="22"/>
      <c r="G641" s="22"/>
      <c r="L641" s="14"/>
      <c r="M641" s="14"/>
      <c r="O641" s="23"/>
      <c r="AB641" s="14"/>
      <c r="AC641" s="14"/>
    </row>
    <row r="642" spans="6:29" ht="15.75" customHeight="1">
      <c r="F642" s="22"/>
      <c r="G642" s="22"/>
      <c r="L642" s="14"/>
      <c r="M642" s="14"/>
      <c r="O642" s="23"/>
      <c r="AB642" s="14"/>
      <c r="AC642" s="14"/>
    </row>
    <row r="643" spans="6:29" ht="15.75" customHeight="1">
      <c r="F643" s="22"/>
      <c r="G643" s="22"/>
      <c r="L643" s="14"/>
      <c r="M643" s="14"/>
      <c r="O643" s="23"/>
      <c r="AB643" s="14"/>
      <c r="AC643" s="14"/>
    </row>
    <row r="644" spans="6:29" ht="15.75" customHeight="1">
      <c r="F644" s="22"/>
      <c r="G644" s="22"/>
      <c r="L644" s="14"/>
      <c r="M644" s="14"/>
      <c r="O644" s="23"/>
      <c r="AB644" s="14"/>
      <c r="AC644" s="14"/>
    </row>
    <row r="645" spans="6:29" ht="15.75" customHeight="1">
      <c r="F645" s="22"/>
      <c r="G645" s="22"/>
      <c r="L645" s="14"/>
      <c r="M645" s="14"/>
      <c r="O645" s="23"/>
      <c r="AB645" s="14"/>
      <c r="AC645" s="14"/>
    </row>
    <row r="646" spans="6:29" ht="15.75" customHeight="1">
      <c r="F646" s="22"/>
      <c r="G646" s="22"/>
      <c r="L646" s="14"/>
      <c r="M646" s="14"/>
      <c r="O646" s="23"/>
      <c r="AB646" s="14"/>
      <c r="AC646" s="14"/>
    </row>
    <row r="647" spans="6:29" ht="15.75" customHeight="1">
      <c r="F647" s="22"/>
      <c r="G647" s="22"/>
      <c r="L647" s="14"/>
      <c r="M647" s="14"/>
      <c r="O647" s="23"/>
      <c r="AB647" s="14"/>
      <c r="AC647" s="14"/>
    </row>
    <row r="648" spans="6:29" ht="15.75" customHeight="1">
      <c r="F648" s="22"/>
      <c r="G648" s="22"/>
      <c r="L648" s="14"/>
      <c r="M648" s="14"/>
      <c r="O648" s="23"/>
      <c r="AB648" s="14"/>
      <c r="AC648" s="14"/>
    </row>
    <row r="649" spans="6:29" ht="15.75" customHeight="1">
      <c r="F649" s="22"/>
      <c r="G649" s="22"/>
      <c r="L649" s="14"/>
      <c r="M649" s="14"/>
      <c r="O649" s="23"/>
      <c r="AB649" s="14"/>
      <c r="AC649" s="14"/>
    </row>
    <row r="650" spans="6:29" ht="15.75" customHeight="1">
      <c r="F650" s="22"/>
      <c r="G650" s="22"/>
      <c r="L650" s="14"/>
      <c r="M650" s="14"/>
      <c r="O650" s="23"/>
      <c r="AB650" s="14"/>
      <c r="AC650" s="14"/>
    </row>
    <row r="651" spans="6:29" ht="15.75" customHeight="1">
      <c r="F651" s="22"/>
      <c r="G651" s="22"/>
      <c r="L651" s="14"/>
      <c r="M651" s="14"/>
      <c r="O651" s="23"/>
      <c r="AB651" s="14"/>
      <c r="AC651" s="14"/>
    </row>
    <row r="652" spans="6:29" ht="15.75" customHeight="1">
      <c r="F652" s="22"/>
      <c r="G652" s="22"/>
      <c r="L652" s="14"/>
      <c r="M652" s="14"/>
      <c r="O652" s="23"/>
      <c r="AB652" s="14"/>
      <c r="AC652" s="14"/>
    </row>
    <row r="653" spans="6:29" ht="15.75" customHeight="1">
      <c r="F653" s="22"/>
      <c r="G653" s="22"/>
      <c r="L653" s="14"/>
      <c r="M653" s="14"/>
      <c r="O653" s="23"/>
      <c r="AB653" s="14"/>
      <c r="AC653" s="14"/>
    </row>
    <row r="654" spans="6:29" ht="15.75" customHeight="1">
      <c r="F654" s="22"/>
      <c r="G654" s="22"/>
      <c r="L654" s="14"/>
      <c r="M654" s="14"/>
      <c r="O654" s="23"/>
      <c r="AB654" s="14"/>
      <c r="AC654" s="14"/>
    </row>
    <row r="655" spans="6:29" ht="15.75" customHeight="1">
      <c r="F655" s="22"/>
      <c r="G655" s="22"/>
      <c r="L655" s="14"/>
      <c r="M655" s="14"/>
      <c r="O655" s="23"/>
      <c r="AB655" s="14"/>
      <c r="AC655" s="14"/>
    </row>
    <row r="656" spans="6:29" ht="15.75" customHeight="1">
      <c r="F656" s="22"/>
      <c r="G656" s="22"/>
      <c r="L656" s="14"/>
      <c r="M656" s="14"/>
      <c r="O656" s="23"/>
      <c r="AB656" s="14"/>
      <c r="AC656" s="14"/>
    </row>
    <row r="657" spans="6:29" ht="15.75" customHeight="1">
      <c r="F657" s="22"/>
      <c r="G657" s="22"/>
      <c r="L657" s="14"/>
      <c r="M657" s="14"/>
      <c r="O657" s="23"/>
      <c r="AB657" s="14"/>
      <c r="AC657" s="14"/>
    </row>
    <row r="658" spans="6:29" ht="15.75" customHeight="1">
      <c r="F658" s="22"/>
      <c r="G658" s="22"/>
      <c r="L658" s="14"/>
      <c r="M658" s="14"/>
      <c r="O658" s="23"/>
      <c r="AB658" s="14"/>
      <c r="AC658" s="14"/>
    </row>
    <row r="659" spans="6:29" ht="15.75" customHeight="1">
      <c r="F659" s="22"/>
      <c r="G659" s="22"/>
      <c r="L659" s="14"/>
      <c r="M659" s="14"/>
      <c r="O659" s="23"/>
      <c r="AB659" s="14"/>
      <c r="AC659" s="14"/>
    </row>
    <row r="660" spans="6:29" ht="15.75" customHeight="1">
      <c r="F660" s="22"/>
      <c r="G660" s="22"/>
      <c r="L660" s="14"/>
      <c r="M660" s="14"/>
      <c r="O660" s="23"/>
      <c r="AB660" s="14"/>
      <c r="AC660" s="14"/>
    </row>
    <row r="661" spans="6:29" ht="15.75" customHeight="1">
      <c r="F661" s="22"/>
      <c r="G661" s="22"/>
      <c r="L661" s="14"/>
      <c r="M661" s="14"/>
      <c r="O661" s="23"/>
      <c r="AB661" s="14"/>
      <c r="AC661" s="14"/>
    </row>
    <row r="662" spans="6:29" ht="15.75" customHeight="1">
      <c r="F662" s="22"/>
      <c r="G662" s="22"/>
      <c r="L662" s="14"/>
      <c r="M662" s="14"/>
      <c r="O662" s="23"/>
      <c r="AB662" s="14"/>
      <c r="AC662" s="14"/>
    </row>
    <row r="663" spans="6:29" ht="15.75" customHeight="1">
      <c r="F663" s="22"/>
      <c r="G663" s="22"/>
      <c r="L663" s="14"/>
      <c r="M663" s="14"/>
      <c r="O663" s="23"/>
      <c r="AB663" s="14"/>
      <c r="AC663" s="14"/>
    </row>
    <row r="664" spans="6:29" ht="15.75" customHeight="1">
      <c r="F664" s="22"/>
      <c r="G664" s="22"/>
      <c r="L664" s="14"/>
      <c r="M664" s="14"/>
      <c r="O664" s="23"/>
      <c r="AB664" s="14"/>
      <c r="AC664" s="14"/>
    </row>
    <row r="665" spans="6:29" ht="15.75" customHeight="1">
      <c r="F665" s="22"/>
      <c r="G665" s="22"/>
      <c r="L665" s="14"/>
      <c r="M665" s="14"/>
      <c r="O665" s="23"/>
      <c r="AB665" s="14"/>
      <c r="AC665" s="14"/>
    </row>
    <row r="666" spans="6:29" ht="15.75" customHeight="1">
      <c r="F666" s="22"/>
      <c r="G666" s="22"/>
      <c r="L666" s="14"/>
      <c r="M666" s="14"/>
      <c r="O666" s="23"/>
      <c r="AB666" s="14"/>
      <c r="AC666" s="14"/>
    </row>
    <row r="667" spans="6:29" ht="15.75" customHeight="1">
      <c r="F667" s="22"/>
      <c r="G667" s="22"/>
      <c r="L667" s="14"/>
      <c r="M667" s="14"/>
      <c r="O667" s="23"/>
      <c r="AB667" s="14"/>
      <c r="AC667" s="14"/>
    </row>
    <row r="668" spans="6:29" ht="15.75" customHeight="1">
      <c r="F668" s="22"/>
      <c r="G668" s="22"/>
      <c r="L668" s="14"/>
      <c r="M668" s="14"/>
      <c r="O668" s="23"/>
      <c r="AB668" s="14"/>
      <c r="AC668" s="14"/>
    </row>
    <row r="669" spans="6:29" ht="15.75" customHeight="1">
      <c r="F669" s="22"/>
      <c r="G669" s="22"/>
      <c r="L669" s="14"/>
      <c r="M669" s="14"/>
      <c r="O669" s="23"/>
      <c r="AB669" s="14"/>
      <c r="AC669" s="14"/>
    </row>
    <row r="670" spans="6:29" ht="15.75" customHeight="1">
      <c r="F670" s="22"/>
      <c r="G670" s="22"/>
      <c r="L670" s="14"/>
      <c r="M670" s="14"/>
      <c r="O670" s="23"/>
      <c r="AB670" s="14"/>
      <c r="AC670" s="14"/>
    </row>
    <row r="671" spans="6:29" ht="15.75" customHeight="1">
      <c r="F671" s="22"/>
      <c r="G671" s="22"/>
      <c r="L671" s="14"/>
      <c r="M671" s="14"/>
      <c r="O671" s="23"/>
      <c r="AB671" s="14"/>
      <c r="AC671" s="14"/>
    </row>
    <row r="672" spans="6:29" ht="15.75" customHeight="1">
      <c r="F672" s="22"/>
      <c r="G672" s="22"/>
      <c r="L672" s="14"/>
      <c r="M672" s="14"/>
      <c r="O672" s="23"/>
      <c r="AB672" s="14"/>
      <c r="AC672" s="14"/>
    </row>
    <row r="673" spans="6:29" ht="15.75" customHeight="1">
      <c r="F673" s="22"/>
      <c r="G673" s="22"/>
      <c r="L673" s="14"/>
      <c r="M673" s="14"/>
      <c r="O673" s="23"/>
      <c r="AB673" s="14"/>
      <c r="AC673" s="14"/>
    </row>
    <row r="674" spans="6:29" ht="15.75" customHeight="1">
      <c r="F674" s="22"/>
      <c r="G674" s="22"/>
      <c r="L674" s="14"/>
      <c r="M674" s="14"/>
      <c r="O674" s="23"/>
      <c r="AB674" s="14"/>
      <c r="AC674" s="14"/>
    </row>
    <row r="675" spans="6:29" ht="15.75" customHeight="1">
      <c r="F675" s="22"/>
      <c r="G675" s="22"/>
      <c r="L675" s="14"/>
      <c r="M675" s="14"/>
      <c r="O675" s="23"/>
      <c r="AB675" s="14"/>
      <c r="AC675" s="14"/>
    </row>
    <row r="676" spans="6:29" ht="15.75" customHeight="1">
      <c r="F676" s="22"/>
      <c r="G676" s="22"/>
      <c r="L676" s="14"/>
      <c r="M676" s="14"/>
      <c r="O676" s="23"/>
      <c r="AB676" s="14"/>
      <c r="AC676" s="14"/>
    </row>
    <row r="677" spans="6:29" ht="15.75" customHeight="1">
      <c r="F677" s="22"/>
      <c r="G677" s="22"/>
      <c r="L677" s="14"/>
      <c r="M677" s="14"/>
      <c r="O677" s="23"/>
      <c r="AB677" s="14"/>
      <c r="AC677" s="14"/>
    </row>
    <row r="678" spans="6:29" ht="15.75" customHeight="1">
      <c r="F678" s="22"/>
      <c r="G678" s="22"/>
      <c r="L678" s="14"/>
      <c r="M678" s="14"/>
      <c r="O678" s="23"/>
      <c r="AB678" s="14"/>
      <c r="AC678" s="14"/>
    </row>
    <row r="679" spans="6:29" ht="15.75" customHeight="1">
      <c r="F679" s="22"/>
      <c r="G679" s="22"/>
      <c r="L679" s="14"/>
      <c r="M679" s="14"/>
      <c r="O679" s="23"/>
      <c r="AB679" s="14"/>
      <c r="AC679" s="14"/>
    </row>
    <row r="680" spans="6:29" ht="15.75" customHeight="1">
      <c r="F680" s="22"/>
      <c r="G680" s="22"/>
      <c r="L680" s="14"/>
      <c r="M680" s="14"/>
      <c r="O680" s="23"/>
      <c r="AB680" s="14"/>
      <c r="AC680" s="14"/>
    </row>
    <row r="681" spans="6:29" ht="15.75" customHeight="1">
      <c r="F681" s="22"/>
      <c r="G681" s="22"/>
      <c r="L681" s="14"/>
      <c r="M681" s="14"/>
      <c r="O681" s="23"/>
      <c r="AB681" s="14"/>
      <c r="AC681" s="14"/>
    </row>
    <row r="682" spans="6:29" ht="15.75" customHeight="1">
      <c r="F682" s="22"/>
      <c r="G682" s="22"/>
      <c r="L682" s="14"/>
      <c r="M682" s="14"/>
      <c r="O682" s="23"/>
      <c r="AB682" s="14"/>
      <c r="AC682" s="14"/>
    </row>
    <row r="683" spans="6:29" ht="15.75" customHeight="1">
      <c r="F683" s="22"/>
      <c r="G683" s="22"/>
      <c r="L683" s="14"/>
      <c r="M683" s="14"/>
      <c r="O683" s="23"/>
      <c r="AB683" s="14"/>
      <c r="AC683" s="14"/>
    </row>
    <row r="684" spans="6:29" ht="15.75" customHeight="1">
      <c r="F684" s="22"/>
      <c r="G684" s="22"/>
      <c r="L684" s="14"/>
      <c r="M684" s="14"/>
      <c r="O684" s="23"/>
      <c r="AB684" s="14"/>
      <c r="AC684" s="14"/>
    </row>
    <row r="685" spans="6:29" ht="15.75" customHeight="1">
      <c r="F685" s="22"/>
      <c r="G685" s="22"/>
      <c r="L685" s="14"/>
      <c r="M685" s="14"/>
      <c r="O685" s="23"/>
      <c r="AB685" s="14"/>
      <c r="AC685" s="14"/>
    </row>
    <row r="686" spans="6:29" ht="15.75" customHeight="1">
      <c r="F686" s="22"/>
      <c r="G686" s="22"/>
      <c r="L686" s="14"/>
      <c r="M686" s="14"/>
      <c r="O686" s="23"/>
      <c r="AB686" s="14"/>
      <c r="AC686" s="14"/>
    </row>
    <row r="687" spans="6:29" ht="15.75" customHeight="1">
      <c r="F687" s="22"/>
      <c r="G687" s="22"/>
      <c r="L687" s="14"/>
      <c r="M687" s="14"/>
      <c r="O687" s="23"/>
      <c r="AB687" s="14"/>
      <c r="AC687" s="14"/>
    </row>
    <row r="688" spans="6:29" ht="15.75" customHeight="1">
      <c r="F688" s="22"/>
      <c r="G688" s="22"/>
      <c r="L688" s="14"/>
      <c r="M688" s="14"/>
      <c r="O688" s="23"/>
      <c r="AB688" s="14"/>
      <c r="AC688" s="14"/>
    </row>
    <row r="689" spans="6:29" ht="15.75" customHeight="1">
      <c r="F689" s="22"/>
      <c r="G689" s="22"/>
      <c r="L689" s="14"/>
      <c r="M689" s="14"/>
      <c r="O689" s="23"/>
      <c r="AB689" s="14"/>
      <c r="AC689" s="14"/>
    </row>
    <row r="690" spans="6:29" ht="15.75" customHeight="1">
      <c r="F690" s="22"/>
      <c r="G690" s="22"/>
      <c r="L690" s="14"/>
      <c r="M690" s="14"/>
      <c r="O690" s="23"/>
      <c r="AB690" s="14"/>
      <c r="AC690" s="14"/>
    </row>
    <row r="691" spans="6:29" ht="15.75" customHeight="1">
      <c r="F691" s="22"/>
      <c r="G691" s="22"/>
      <c r="L691" s="14"/>
      <c r="M691" s="14"/>
      <c r="O691" s="23"/>
      <c r="AB691" s="14"/>
      <c r="AC691" s="14"/>
    </row>
    <row r="692" spans="6:29" ht="15.75" customHeight="1">
      <c r="F692" s="22"/>
      <c r="G692" s="22"/>
      <c r="L692" s="14"/>
      <c r="M692" s="14"/>
      <c r="O692" s="23"/>
      <c r="AB692" s="14"/>
      <c r="AC692" s="14"/>
    </row>
    <row r="693" spans="6:29" ht="15.75" customHeight="1">
      <c r="F693" s="22"/>
      <c r="G693" s="22"/>
      <c r="L693" s="14"/>
      <c r="M693" s="14"/>
      <c r="O693" s="23"/>
      <c r="AB693" s="14"/>
      <c r="AC693" s="14"/>
    </row>
    <row r="694" spans="6:29" ht="15.75" customHeight="1">
      <c r="F694" s="22"/>
      <c r="G694" s="22"/>
      <c r="L694" s="14"/>
      <c r="M694" s="14"/>
      <c r="O694" s="23"/>
      <c r="AB694" s="14"/>
      <c r="AC694" s="14"/>
    </row>
    <row r="695" spans="6:29" ht="15.75" customHeight="1">
      <c r="F695" s="22"/>
      <c r="G695" s="22"/>
      <c r="L695" s="14"/>
      <c r="M695" s="14"/>
      <c r="O695" s="23"/>
      <c r="AB695" s="14"/>
      <c r="AC695" s="14"/>
    </row>
    <row r="696" spans="6:29" ht="15.75" customHeight="1">
      <c r="F696" s="22"/>
      <c r="G696" s="22"/>
      <c r="L696" s="14"/>
      <c r="M696" s="14"/>
      <c r="O696" s="23"/>
      <c r="AB696" s="14"/>
      <c r="AC696" s="14"/>
    </row>
    <row r="697" spans="6:29" ht="15.75" customHeight="1">
      <c r="F697" s="22"/>
      <c r="G697" s="22"/>
      <c r="L697" s="14"/>
      <c r="M697" s="14"/>
      <c r="O697" s="23"/>
      <c r="AB697" s="14"/>
      <c r="AC697" s="14"/>
    </row>
    <row r="698" spans="6:29" ht="15.75" customHeight="1">
      <c r="F698" s="22"/>
      <c r="G698" s="22"/>
      <c r="L698" s="14"/>
      <c r="M698" s="14"/>
      <c r="O698" s="23"/>
      <c r="AB698" s="14"/>
      <c r="AC698" s="14"/>
    </row>
    <row r="699" spans="6:29" ht="15.75" customHeight="1">
      <c r="F699" s="22"/>
      <c r="G699" s="22"/>
      <c r="L699" s="14"/>
      <c r="M699" s="14"/>
      <c r="O699" s="23"/>
      <c r="AB699" s="14"/>
      <c r="AC699" s="14"/>
    </row>
    <row r="700" spans="6:29" ht="15.75" customHeight="1">
      <c r="F700" s="22"/>
      <c r="G700" s="22"/>
      <c r="L700" s="14"/>
      <c r="M700" s="14"/>
      <c r="O700" s="23"/>
      <c r="AB700" s="14"/>
      <c r="AC700" s="14"/>
    </row>
    <row r="701" spans="6:29" ht="15.75" customHeight="1">
      <c r="F701" s="22"/>
      <c r="G701" s="22"/>
      <c r="L701" s="14"/>
      <c r="M701" s="14"/>
      <c r="O701" s="23"/>
      <c r="AB701" s="14"/>
      <c r="AC701" s="14"/>
    </row>
    <row r="702" spans="6:29" ht="15.75" customHeight="1">
      <c r="F702" s="22"/>
      <c r="G702" s="22"/>
      <c r="L702" s="14"/>
      <c r="M702" s="14"/>
      <c r="O702" s="23"/>
      <c r="AB702" s="14"/>
      <c r="AC702" s="14"/>
    </row>
    <row r="703" spans="6:29" ht="15.75" customHeight="1">
      <c r="F703" s="22"/>
      <c r="G703" s="22"/>
      <c r="L703" s="14"/>
      <c r="M703" s="14"/>
      <c r="O703" s="23"/>
      <c r="AB703" s="14"/>
      <c r="AC703" s="14"/>
    </row>
    <row r="704" spans="6:29" ht="15.75" customHeight="1">
      <c r="F704" s="22"/>
      <c r="G704" s="22"/>
      <c r="L704" s="14"/>
      <c r="M704" s="14"/>
      <c r="O704" s="23"/>
      <c r="AB704" s="14"/>
      <c r="AC704" s="14"/>
    </row>
    <row r="705" spans="6:29" ht="15.75" customHeight="1">
      <c r="F705" s="22"/>
      <c r="G705" s="22"/>
      <c r="L705" s="14"/>
      <c r="M705" s="14"/>
      <c r="O705" s="23"/>
      <c r="AB705" s="14"/>
      <c r="AC705" s="14"/>
    </row>
    <row r="706" spans="6:29" ht="15.75" customHeight="1">
      <c r="F706" s="22"/>
      <c r="G706" s="22"/>
      <c r="L706" s="14"/>
      <c r="M706" s="14"/>
      <c r="O706" s="23"/>
      <c r="AB706" s="14"/>
      <c r="AC706" s="14"/>
    </row>
    <row r="707" spans="6:29" ht="15.75" customHeight="1">
      <c r="F707" s="22"/>
      <c r="G707" s="22"/>
      <c r="L707" s="14"/>
      <c r="M707" s="14"/>
      <c r="O707" s="23"/>
      <c r="AB707" s="14"/>
      <c r="AC707" s="14"/>
    </row>
    <row r="708" spans="6:29" ht="15.75" customHeight="1">
      <c r="F708" s="22"/>
      <c r="G708" s="22"/>
      <c r="L708" s="14"/>
      <c r="M708" s="14"/>
      <c r="O708" s="23"/>
      <c r="AB708" s="14"/>
      <c r="AC708" s="14"/>
    </row>
    <row r="709" spans="6:29" ht="15.75" customHeight="1">
      <c r="F709" s="22"/>
      <c r="G709" s="22"/>
      <c r="L709" s="14"/>
      <c r="M709" s="14"/>
      <c r="O709" s="23"/>
      <c r="AB709" s="14"/>
      <c r="AC709" s="14"/>
    </row>
    <row r="710" spans="6:29" ht="15.75" customHeight="1">
      <c r="F710" s="22"/>
      <c r="G710" s="22"/>
      <c r="L710" s="14"/>
      <c r="M710" s="14"/>
      <c r="O710" s="23"/>
      <c r="AB710" s="14"/>
      <c r="AC710" s="14"/>
    </row>
    <row r="711" spans="6:29" ht="15.75" customHeight="1">
      <c r="F711" s="22"/>
      <c r="G711" s="22"/>
      <c r="L711" s="14"/>
      <c r="M711" s="14"/>
      <c r="O711" s="23"/>
      <c r="AB711" s="14"/>
      <c r="AC711" s="14"/>
    </row>
    <row r="712" spans="6:29" ht="15.75" customHeight="1">
      <c r="F712" s="22"/>
      <c r="G712" s="22"/>
      <c r="L712" s="14"/>
      <c r="M712" s="14"/>
      <c r="O712" s="23"/>
      <c r="AB712" s="14"/>
      <c r="AC712" s="14"/>
    </row>
    <row r="713" spans="6:29" ht="15.75" customHeight="1">
      <c r="F713" s="22"/>
      <c r="G713" s="22"/>
      <c r="L713" s="14"/>
      <c r="M713" s="14"/>
      <c r="O713" s="23"/>
      <c r="AB713" s="14"/>
      <c r="AC713" s="14"/>
    </row>
    <row r="714" spans="6:29" ht="15.75" customHeight="1">
      <c r="F714" s="22"/>
      <c r="G714" s="22"/>
      <c r="L714" s="14"/>
      <c r="M714" s="14"/>
      <c r="O714" s="23"/>
      <c r="AB714" s="14"/>
      <c r="AC714" s="14"/>
    </row>
    <row r="715" spans="6:29" ht="15.75" customHeight="1">
      <c r="F715" s="22"/>
      <c r="G715" s="22"/>
      <c r="L715" s="14"/>
      <c r="M715" s="14"/>
      <c r="O715" s="23"/>
      <c r="AB715" s="14"/>
      <c r="AC715" s="14"/>
    </row>
    <row r="716" spans="6:29" ht="15.75" customHeight="1">
      <c r="F716" s="22"/>
      <c r="G716" s="22"/>
      <c r="L716" s="14"/>
      <c r="M716" s="14"/>
      <c r="O716" s="23"/>
      <c r="AB716" s="14"/>
      <c r="AC716" s="14"/>
    </row>
    <row r="717" spans="6:29" ht="15.75" customHeight="1">
      <c r="F717" s="22"/>
      <c r="G717" s="22"/>
      <c r="L717" s="14"/>
      <c r="M717" s="14"/>
      <c r="O717" s="23"/>
      <c r="AB717" s="14"/>
      <c r="AC717" s="14"/>
    </row>
    <row r="718" spans="6:29" ht="15.75" customHeight="1">
      <c r="F718" s="22"/>
      <c r="G718" s="22"/>
      <c r="L718" s="14"/>
      <c r="M718" s="14"/>
      <c r="O718" s="23"/>
      <c r="AB718" s="14"/>
      <c r="AC718" s="14"/>
    </row>
    <row r="719" spans="6:29" ht="15.75" customHeight="1">
      <c r="F719" s="22"/>
      <c r="G719" s="22"/>
      <c r="L719" s="14"/>
      <c r="M719" s="14"/>
      <c r="O719" s="23"/>
      <c r="AB719" s="14"/>
      <c r="AC719" s="14"/>
    </row>
    <row r="720" spans="6:29" ht="15.75" customHeight="1">
      <c r="F720" s="22"/>
      <c r="G720" s="22"/>
      <c r="L720" s="14"/>
      <c r="M720" s="14"/>
      <c r="O720" s="23"/>
      <c r="AB720" s="14"/>
      <c r="AC720" s="14"/>
    </row>
    <row r="721" spans="6:29" ht="15.75" customHeight="1">
      <c r="F721" s="22"/>
      <c r="G721" s="22"/>
      <c r="L721" s="14"/>
      <c r="M721" s="14"/>
      <c r="O721" s="23"/>
      <c r="AB721" s="14"/>
      <c r="AC721" s="14"/>
    </row>
    <row r="722" spans="6:29" ht="15.75" customHeight="1">
      <c r="F722" s="22"/>
      <c r="G722" s="22"/>
      <c r="L722" s="14"/>
      <c r="M722" s="14"/>
      <c r="O722" s="23"/>
      <c r="AB722" s="14"/>
      <c r="AC722" s="14"/>
    </row>
    <row r="723" spans="6:29" ht="15.75" customHeight="1">
      <c r="F723" s="22"/>
      <c r="G723" s="22"/>
      <c r="L723" s="14"/>
      <c r="M723" s="14"/>
      <c r="O723" s="23"/>
      <c r="AB723" s="14"/>
      <c r="AC723" s="14"/>
    </row>
    <row r="724" spans="6:29" ht="15.75" customHeight="1">
      <c r="F724" s="22"/>
      <c r="G724" s="22"/>
      <c r="L724" s="14"/>
      <c r="M724" s="14"/>
      <c r="O724" s="23"/>
      <c r="AB724" s="14"/>
      <c r="AC724" s="14"/>
    </row>
    <row r="725" spans="6:29" ht="15.75" customHeight="1">
      <c r="F725" s="22"/>
      <c r="G725" s="22"/>
      <c r="L725" s="14"/>
      <c r="M725" s="14"/>
      <c r="O725" s="23"/>
      <c r="AB725" s="14"/>
      <c r="AC725" s="14"/>
    </row>
    <row r="726" spans="6:29" ht="15.75" customHeight="1">
      <c r="F726" s="22"/>
      <c r="G726" s="22"/>
      <c r="L726" s="14"/>
      <c r="M726" s="14"/>
      <c r="O726" s="23"/>
      <c r="AB726" s="14"/>
      <c r="AC726" s="14"/>
    </row>
    <row r="727" spans="6:29" ht="15.75" customHeight="1">
      <c r="F727" s="22"/>
      <c r="G727" s="22"/>
      <c r="L727" s="14"/>
      <c r="M727" s="14"/>
      <c r="O727" s="23"/>
      <c r="AB727" s="14"/>
      <c r="AC727" s="14"/>
    </row>
    <row r="728" spans="6:29" ht="15.75" customHeight="1">
      <c r="F728" s="22"/>
      <c r="G728" s="22"/>
      <c r="L728" s="14"/>
      <c r="M728" s="14"/>
      <c r="O728" s="23"/>
      <c r="AB728" s="14"/>
      <c r="AC728" s="14"/>
    </row>
    <row r="729" spans="6:29" ht="15.75" customHeight="1">
      <c r="F729" s="22"/>
      <c r="G729" s="22"/>
      <c r="L729" s="14"/>
      <c r="M729" s="14"/>
      <c r="O729" s="23"/>
      <c r="AB729" s="14"/>
      <c r="AC729" s="14"/>
    </row>
    <row r="730" spans="6:29" ht="15.75" customHeight="1">
      <c r="F730" s="22"/>
      <c r="G730" s="22"/>
      <c r="L730" s="14"/>
      <c r="M730" s="14"/>
      <c r="O730" s="23"/>
      <c r="AB730" s="14"/>
      <c r="AC730" s="14"/>
    </row>
    <row r="731" spans="6:29" ht="15.75" customHeight="1">
      <c r="F731" s="22"/>
      <c r="G731" s="22"/>
      <c r="L731" s="14"/>
      <c r="M731" s="14"/>
      <c r="O731" s="23"/>
      <c r="AB731" s="14"/>
      <c r="AC731" s="14"/>
    </row>
    <row r="732" spans="6:29" ht="15.75" customHeight="1">
      <c r="F732" s="22"/>
      <c r="G732" s="22"/>
      <c r="L732" s="14"/>
      <c r="M732" s="14"/>
      <c r="O732" s="23"/>
      <c r="AB732" s="14"/>
      <c r="AC732" s="14"/>
    </row>
    <row r="733" spans="6:29" ht="15.75" customHeight="1">
      <c r="F733" s="22"/>
      <c r="G733" s="22"/>
      <c r="L733" s="14"/>
      <c r="M733" s="14"/>
      <c r="O733" s="23"/>
      <c r="AB733" s="14"/>
      <c r="AC733" s="14"/>
    </row>
    <row r="734" spans="6:29" ht="15.75" customHeight="1">
      <c r="F734" s="22"/>
      <c r="G734" s="22"/>
      <c r="L734" s="14"/>
      <c r="M734" s="14"/>
      <c r="O734" s="23"/>
      <c r="AB734" s="14"/>
      <c r="AC734" s="14"/>
    </row>
    <row r="735" spans="6:29" ht="15.75" customHeight="1">
      <c r="F735" s="22"/>
      <c r="G735" s="22"/>
      <c r="L735" s="14"/>
      <c r="M735" s="14"/>
      <c r="O735" s="23"/>
      <c r="AB735" s="14"/>
      <c r="AC735" s="14"/>
    </row>
    <row r="736" spans="6:29" ht="15.75" customHeight="1">
      <c r="F736" s="22"/>
      <c r="G736" s="22"/>
      <c r="L736" s="14"/>
      <c r="M736" s="14"/>
      <c r="O736" s="23"/>
      <c r="AB736" s="14"/>
      <c r="AC736" s="14"/>
    </row>
    <row r="737" spans="6:29" ht="15.75" customHeight="1">
      <c r="F737" s="22"/>
      <c r="G737" s="22"/>
      <c r="L737" s="14"/>
      <c r="M737" s="14"/>
      <c r="O737" s="23"/>
      <c r="AB737" s="14"/>
      <c r="AC737" s="14"/>
    </row>
    <row r="738" spans="6:29" ht="15.75" customHeight="1">
      <c r="F738" s="22"/>
      <c r="G738" s="22"/>
      <c r="L738" s="14"/>
      <c r="M738" s="14"/>
      <c r="O738" s="23"/>
      <c r="AB738" s="14"/>
      <c r="AC738" s="14"/>
    </row>
    <row r="739" spans="6:29" ht="15.75" customHeight="1">
      <c r="F739" s="22"/>
      <c r="G739" s="22"/>
      <c r="L739" s="14"/>
      <c r="M739" s="14"/>
      <c r="O739" s="23"/>
      <c r="AB739" s="14"/>
      <c r="AC739" s="14"/>
    </row>
    <row r="740" spans="6:29" ht="15.75" customHeight="1">
      <c r="F740" s="22"/>
      <c r="G740" s="22"/>
      <c r="L740" s="14"/>
      <c r="M740" s="14"/>
      <c r="O740" s="23"/>
      <c r="AB740" s="14"/>
      <c r="AC740" s="14"/>
    </row>
    <row r="741" spans="6:29" ht="15.75" customHeight="1">
      <c r="F741" s="22"/>
      <c r="G741" s="22"/>
      <c r="L741" s="14"/>
      <c r="M741" s="14"/>
      <c r="O741" s="23"/>
      <c r="AB741" s="14"/>
      <c r="AC741" s="14"/>
    </row>
    <row r="742" spans="6:29" ht="15.75" customHeight="1">
      <c r="F742" s="22"/>
      <c r="G742" s="22"/>
      <c r="L742" s="14"/>
      <c r="M742" s="14"/>
      <c r="O742" s="23"/>
      <c r="AB742" s="14"/>
      <c r="AC742" s="14"/>
    </row>
    <row r="743" spans="6:29" ht="15.75" customHeight="1">
      <c r="F743" s="22"/>
      <c r="G743" s="22"/>
      <c r="L743" s="14"/>
      <c r="M743" s="14"/>
      <c r="O743" s="23"/>
      <c r="AB743" s="14"/>
      <c r="AC743" s="14"/>
    </row>
    <row r="744" spans="6:29" ht="15.75" customHeight="1">
      <c r="F744" s="22"/>
      <c r="G744" s="22"/>
      <c r="L744" s="14"/>
      <c r="M744" s="14"/>
      <c r="O744" s="23"/>
      <c r="AB744" s="14"/>
      <c r="AC744" s="14"/>
    </row>
    <row r="745" spans="6:29" ht="15.75" customHeight="1">
      <c r="F745" s="22"/>
      <c r="G745" s="22"/>
      <c r="L745" s="14"/>
      <c r="M745" s="14"/>
      <c r="O745" s="23"/>
      <c r="AB745" s="14"/>
      <c r="AC745" s="14"/>
    </row>
    <row r="746" spans="6:29" ht="15.75" customHeight="1">
      <c r="F746" s="22"/>
      <c r="G746" s="22"/>
      <c r="L746" s="14"/>
      <c r="M746" s="14"/>
      <c r="O746" s="23"/>
      <c r="AB746" s="14"/>
      <c r="AC746" s="14"/>
    </row>
    <row r="747" spans="6:29" ht="15.75" customHeight="1">
      <c r="F747" s="22"/>
      <c r="G747" s="22"/>
      <c r="L747" s="14"/>
      <c r="M747" s="14"/>
      <c r="O747" s="23"/>
      <c r="AB747" s="14"/>
      <c r="AC747" s="14"/>
    </row>
    <row r="748" spans="6:29" ht="15.75" customHeight="1">
      <c r="F748" s="22"/>
      <c r="G748" s="22"/>
      <c r="L748" s="14"/>
      <c r="M748" s="14"/>
      <c r="O748" s="23"/>
      <c r="AB748" s="14"/>
      <c r="AC748" s="14"/>
    </row>
    <row r="749" spans="6:29" ht="15.75" customHeight="1">
      <c r="F749" s="22"/>
      <c r="G749" s="22"/>
      <c r="L749" s="14"/>
      <c r="M749" s="14"/>
      <c r="O749" s="23"/>
      <c r="AB749" s="14"/>
      <c r="AC749" s="14"/>
    </row>
    <row r="750" spans="6:29" ht="15.75" customHeight="1">
      <c r="F750" s="22"/>
      <c r="G750" s="22"/>
      <c r="L750" s="14"/>
      <c r="M750" s="14"/>
      <c r="O750" s="23"/>
      <c r="AB750" s="14"/>
      <c r="AC750" s="14"/>
    </row>
    <row r="751" spans="6:29" ht="15.75" customHeight="1">
      <c r="F751" s="22"/>
      <c r="G751" s="22"/>
      <c r="L751" s="14"/>
      <c r="M751" s="14"/>
      <c r="O751" s="23"/>
      <c r="AB751" s="14"/>
      <c r="AC751" s="14"/>
    </row>
    <row r="752" spans="6:29" ht="15.75" customHeight="1">
      <c r="F752" s="22"/>
      <c r="G752" s="22"/>
      <c r="L752" s="14"/>
      <c r="M752" s="14"/>
      <c r="O752" s="23"/>
      <c r="AB752" s="14"/>
      <c r="AC752" s="14"/>
    </row>
    <row r="753" spans="6:29" ht="15.75" customHeight="1">
      <c r="F753" s="22"/>
      <c r="G753" s="22"/>
      <c r="L753" s="14"/>
      <c r="M753" s="14"/>
      <c r="O753" s="23"/>
      <c r="AB753" s="14"/>
      <c r="AC753" s="14"/>
    </row>
    <row r="754" spans="6:29" ht="15.75" customHeight="1">
      <c r="F754" s="22"/>
      <c r="G754" s="22"/>
      <c r="L754" s="14"/>
      <c r="M754" s="14"/>
      <c r="O754" s="23"/>
      <c r="AB754" s="14"/>
      <c r="AC754" s="14"/>
    </row>
    <row r="755" spans="6:29" ht="15.75" customHeight="1">
      <c r="F755" s="22"/>
      <c r="G755" s="22"/>
      <c r="L755" s="14"/>
      <c r="M755" s="14"/>
      <c r="O755" s="23"/>
      <c r="AB755" s="14"/>
      <c r="AC755" s="14"/>
    </row>
    <row r="756" spans="6:29" ht="15.75" customHeight="1">
      <c r="F756" s="22"/>
      <c r="G756" s="22"/>
      <c r="L756" s="14"/>
      <c r="M756" s="14"/>
      <c r="O756" s="23"/>
      <c r="AB756" s="14"/>
      <c r="AC756" s="14"/>
    </row>
    <row r="757" spans="6:29" ht="15.75" customHeight="1">
      <c r="F757" s="22"/>
      <c r="G757" s="22"/>
      <c r="L757" s="14"/>
      <c r="M757" s="14"/>
      <c r="O757" s="23"/>
      <c r="AB757" s="14"/>
      <c r="AC757" s="14"/>
    </row>
    <row r="758" spans="6:29" ht="15.75" customHeight="1">
      <c r="F758" s="22"/>
      <c r="G758" s="22"/>
      <c r="L758" s="14"/>
      <c r="M758" s="14"/>
      <c r="O758" s="23"/>
      <c r="AB758" s="14"/>
      <c r="AC758" s="14"/>
    </row>
    <row r="759" spans="6:29" ht="15.75" customHeight="1">
      <c r="F759" s="22"/>
      <c r="G759" s="22"/>
      <c r="L759" s="14"/>
      <c r="M759" s="14"/>
      <c r="O759" s="23"/>
      <c r="AB759" s="14"/>
      <c r="AC759" s="14"/>
    </row>
    <row r="760" spans="6:29" ht="15.75" customHeight="1">
      <c r="F760" s="22"/>
      <c r="G760" s="22"/>
      <c r="L760" s="14"/>
      <c r="M760" s="14"/>
      <c r="O760" s="23"/>
      <c r="AB760" s="14"/>
      <c r="AC760" s="14"/>
    </row>
    <row r="761" spans="6:29" ht="15.75" customHeight="1">
      <c r="F761" s="22"/>
      <c r="G761" s="22"/>
      <c r="L761" s="14"/>
      <c r="M761" s="14"/>
      <c r="O761" s="23"/>
      <c r="AB761" s="14"/>
      <c r="AC761" s="14"/>
    </row>
    <row r="762" spans="6:29" ht="15.75" customHeight="1">
      <c r="F762" s="22"/>
      <c r="G762" s="22"/>
      <c r="L762" s="14"/>
      <c r="M762" s="14"/>
      <c r="O762" s="23"/>
      <c r="AB762" s="14"/>
      <c r="AC762" s="14"/>
    </row>
    <row r="763" spans="6:29" ht="15.75" customHeight="1">
      <c r="F763" s="22"/>
      <c r="G763" s="22"/>
      <c r="L763" s="14"/>
      <c r="M763" s="14"/>
      <c r="O763" s="23"/>
      <c r="AB763" s="14"/>
      <c r="AC763" s="14"/>
    </row>
    <row r="764" spans="6:29" ht="15.75" customHeight="1">
      <c r="F764" s="22"/>
      <c r="G764" s="22"/>
      <c r="L764" s="14"/>
      <c r="M764" s="14"/>
      <c r="O764" s="23"/>
      <c r="AB764" s="14"/>
      <c r="AC764" s="14"/>
    </row>
    <row r="765" spans="6:29" ht="15.75" customHeight="1">
      <c r="F765" s="22"/>
      <c r="G765" s="22"/>
      <c r="L765" s="14"/>
      <c r="M765" s="14"/>
      <c r="O765" s="23"/>
      <c r="AB765" s="14"/>
      <c r="AC765" s="14"/>
    </row>
    <row r="766" spans="6:29" ht="15.75" customHeight="1">
      <c r="F766" s="22"/>
      <c r="G766" s="22"/>
      <c r="L766" s="14"/>
      <c r="M766" s="14"/>
      <c r="O766" s="23"/>
      <c r="AB766" s="14"/>
      <c r="AC766" s="14"/>
    </row>
    <row r="767" spans="6:29" ht="15.75" customHeight="1">
      <c r="F767" s="22"/>
      <c r="G767" s="22"/>
      <c r="L767" s="14"/>
      <c r="M767" s="14"/>
      <c r="O767" s="23"/>
      <c r="AB767" s="14"/>
      <c r="AC767" s="14"/>
    </row>
    <row r="768" spans="6:29" ht="15.75" customHeight="1">
      <c r="F768" s="22"/>
      <c r="G768" s="22"/>
      <c r="L768" s="14"/>
      <c r="M768" s="14"/>
      <c r="O768" s="23"/>
      <c r="AB768" s="14"/>
      <c r="AC768" s="14"/>
    </row>
    <row r="769" spans="6:29" ht="15.75" customHeight="1">
      <c r="F769" s="22"/>
      <c r="G769" s="22"/>
      <c r="L769" s="14"/>
      <c r="M769" s="14"/>
      <c r="O769" s="23"/>
      <c r="AB769" s="14"/>
      <c r="AC769" s="14"/>
    </row>
    <row r="770" spans="6:29" ht="15.75" customHeight="1">
      <c r="F770" s="22"/>
      <c r="G770" s="22"/>
      <c r="L770" s="14"/>
      <c r="M770" s="14"/>
      <c r="O770" s="23"/>
      <c r="AB770" s="14"/>
      <c r="AC770" s="14"/>
    </row>
    <row r="771" spans="6:29" ht="15.75" customHeight="1">
      <c r="F771" s="22"/>
      <c r="G771" s="22"/>
      <c r="L771" s="14"/>
      <c r="M771" s="14"/>
      <c r="O771" s="23"/>
      <c r="AB771" s="14"/>
      <c r="AC771" s="14"/>
    </row>
    <row r="772" spans="6:29" ht="15.75" customHeight="1">
      <c r="F772" s="22"/>
      <c r="G772" s="22"/>
      <c r="L772" s="14"/>
      <c r="M772" s="14"/>
      <c r="O772" s="23"/>
      <c r="AB772" s="14"/>
      <c r="AC772" s="14"/>
    </row>
    <row r="773" spans="6:29" ht="15.75" customHeight="1">
      <c r="F773" s="22"/>
      <c r="G773" s="22"/>
      <c r="L773" s="14"/>
      <c r="M773" s="14"/>
      <c r="O773" s="23"/>
      <c r="AB773" s="14"/>
      <c r="AC773" s="14"/>
    </row>
    <row r="774" spans="6:29" ht="15.75" customHeight="1">
      <c r="F774" s="22"/>
      <c r="G774" s="22"/>
      <c r="L774" s="14"/>
      <c r="M774" s="14"/>
      <c r="O774" s="23"/>
      <c r="AB774" s="14"/>
      <c r="AC774" s="14"/>
    </row>
    <row r="775" spans="6:29" ht="15.75" customHeight="1">
      <c r="F775" s="22"/>
      <c r="G775" s="22"/>
      <c r="L775" s="14"/>
      <c r="M775" s="14"/>
      <c r="O775" s="23"/>
      <c r="AB775" s="14"/>
      <c r="AC775" s="14"/>
    </row>
    <row r="776" spans="6:29" ht="15.75" customHeight="1">
      <c r="F776" s="22"/>
      <c r="G776" s="22"/>
      <c r="L776" s="14"/>
      <c r="M776" s="14"/>
      <c r="O776" s="23"/>
      <c r="AB776" s="14"/>
      <c r="AC776" s="14"/>
    </row>
    <row r="777" spans="6:29" ht="15.75" customHeight="1">
      <c r="F777" s="22"/>
      <c r="G777" s="22"/>
      <c r="L777" s="14"/>
      <c r="M777" s="14"/>
      <c r="O777" s="23"/>
      <c r="AB777" s="14"/>
      <c r="AC777" s="14"/>
    </row>
    <row r="778" spans="6:29" ht="15.75" customHeight="1">
      <c r="F778" s="22"/>
      <c r="G778" s="22"/>
      <c r="L778" s="14"/>
      <c r="M778" s="14"/>
      <c r="O778" s="23"/>
      <c r="AB778" s="14"/>
      <c r="AC778" s="14"/>
    </row>
    <row r="779" spans="6:29" ht="15.75" customHeight="1">
      <c r="F779" s="22"/>
      <c r="G779" s="22"/>
      <c r="L779" s="14"/>
      <c r="M779" s="14"/>
      <c r="O779" s="23"/>
      <c r="AB779" s="14"/>
      <c r="AC779" s="14"/>
    </row>
    <row r="780" spans="6:29" ht="15.75" customHeight="1">
      <c r="F780" s="22"/>
      <c r="G780" s="22"/>
      <c r="L780" s="14"/>
      <c r="M780" s="14"/>
      <c r="O780" s="23"/>
      <c r="AB780" s="14"/>
      <c r="AC780" s="14"/>
    </row>
    <row r="781" spans="6:29" ht="15.75" customHeight="1">
      <c r="F781" s="22"/>
      <c r="G781" s="22"/>
      <c r="L781" s="14"/>
      <c r="M781" s="14"/>
      <c r="O781" s="23"/>
      <c r="AB781" s="14"/>
      <c r="AC781" s="14"/>
    </row>
    <row r="782" spans="6:29" ht="15.75" customHeight="1">
      <c r="F782" s="22"/>
      <c r="G782" s="22"/>
      <c r="L782" s="14"/>
      <c r="M782" s="14"/>
      <c r="O782" s="23"/>
      <c r="AB782" s="14"/>
      <c r="AC782" s="14"/>
    </row>
    <row r="783" spans="6:29" ht="15.75" customHeight="1">
      <c r="F783" s="22"/>
      <c r="G783" s="22"/>
      <c r="L783" s="14"/>
      <c r="M783" s="14"/>
      <c r="O783" s="23"/>
      <c r="AB783" s="14"/>
      <c r="AC783" s="14"/>
    </row>
    <row r="784" spans="6:29" ht="15.75" customHeight="1">
      <c r="F784" s="22"/>
      <c r="G784" s="22"/>
      <c r="L784" s="14"/>
      <c r="M784" s="14"/>
      <c r="O784" s="23"/>
      <c r="AB784" s="14"/>
      <c r="AC784" s="14"/>
    </row>
    <row r="785" spans="6:29" ht="15.75" customHeight="1">
      <c r="F785" s="22"/>
      <c r="G785" s="22"/>
      <c r="L785" s="14"/>
      <c r="M785" s="14"/>
      <c r="O785" s="23"/>
      <c r="AB785" s="14"/>
      <c r="AC785" s="14"/>
    </row>
    <row r="786" spans="6:29" ht="15.75" customHeight="1">
      <c r="F786" s="22"/>
      <c r="G786" s="22"/>
      <c r="L786" s="14"/>
      <c r="M786" s="14"/>
      <c r="O786" s="23"/>
      <c r="AB786" s="14"/>
      <c r="AC786" s="14"/>
    </row>
    <row r="787" spans="6:29" ht="15.75" customHeight="1">
      <c r="F787" s="22"/>
      <c r="G787" s="22"/>
      <c r="L787" s="14"/>
      <c r="M787" s="14"/>
      <c r="O787" s="23"/>
      <c r="AB787" s="14"/>
      <c r="AC787" s="14"/>
    </row>
    <row r="788" spans="6:29" ht="15.75" customHeight="1">
      <c r="F788" s="22"/>
      <c r="G788" s="22"/>
      <c r="L788" s="14"/>
      <c r="M788" s="14"/>
      <c r="O788" s="23"/>
      <c r="AB788" s="14"/>
      <c r="AC788" s="14"/>
    </row>
    <row r="789" spans="6:29" ht="15.75" customHeight="1">
      <c r="F789" s="22"/>
      <c r="G789" s="22"/>
      <c r="L789" s="14"/>
      <c r="M789" s="14"/>
      <c r="O789" s="23"/>
      <c r="AB789" s="14"/>
      <c r="AC789" s="14"/>
    </row>
    <row r="790" spans="6:29" ht="15.75" customHeight="1">
      <c r="F790" s="22"/>
      <c r="G790" s="22"/>
      <c r="L790" s="14"/>
      <c r="M790" s="14"/>
      <c r="O790" s="23"/>
      <c r="AB790" s="14"/>
      <c r="AC790" s="14"/>
    </row>
    <row r="791" spans="6:29" ht="15.75" customHeight="1">
      <c r="F791" s="22"/>
      <c r="G791" s="22"/>
      <c r="L791" s="14"/>
      <c r="M791" s="14"/>
      <c r="O791" s="23"/>
      <c r="AB791" s="14"/>
      <c r="AC791" s="14"/>
    </row>
    <row r="792" spans="6:29" ht="15.75" customHeight="1">
      <c r="F792" s="22"/>
      <c r="G792" s="22"/>
      <c r="L792" s="14"/>
      <c r="M792" s="14"/>
      <c r="O792" s="23"/>
      <c r="AB792" s="14"/>
      <c r="AC792" s="14"/>
    </row>
    <row r="793" spans="6:29" ht="15.75" customHeight="1">
      <c r="F793" s="22"/>
      <c r="G793" s="22"/>
      <c r="L793" s="14"/>
      <c r="M793" s="14"/>
      <c r="O793" s="23"/>
      <c r="AB793" s="14"/>
      <c r="AC793" s="14"/>
    </row>
    <row r="794" spans="6:29" ht="15.75" customHeight="1">
      <c r="F794" s="22"/>
      <c r="G794" s="22"/>
      <c r="L794" s="14"/>
      <c r="M794" s="14"/>
      <c r="O794" s="23"/>
      <c r="AB794" s="14"/>
      <c r="AC794" s="14"/>
    </row>
    <row r="795" spans="6:29" ht="15.75" customHeight="1">
      <c r="F795" s="22"/>
      <c r="G795" s="22"/>
      <c r="L795" s="14"/>
      <c r="M795" s="14"/>
      <c r="O795" s="23"/>
      <c r="AB795" s="14"/>
      <c r="AC795" s="14"/>
    </row>
    <row r="796" spans="6:29" ht="15.75" customHeight="1">
      <c r="F796" s="22"/>
      <c r="G796" s="22"/>
      <c r="L796" s="14"/>
      <c r="M796" s="14"/>
      <c r="O796" s="23"/>
      <c r="AB796" s="14"/>
      <c r="AC796" s="14"/>
    </row>
    <row r="797" spans="6:29" ht="15.75" customHeight="1">
      <c r="F797" s="22"/>
      <c r="G797" s="22"/>
      <c r="L797" s="14"/>
      <c r="M797" s="14"/>
      <c r="O797" s="23"/>
      <c r="AB797" s="14"/>
      <c r="AC797" s="14"/>
    </row>
    <row r="798" spans="6:29" ht="15.75" customHeight="1">
      <c r="F798" s="22"/>
      <c r="G798" s="22"/>
      <c r="L798" s="14"/>
      <c r="M798" s="14"/>
      <c r="O798" s="23"/>
      <c r="AB798" s="14"/>
      <c r="AC798" s="14"/>
    </row>
    <row r="799" spans="6:29" ht="15.75" customHeight="1">
      <c r="F799" s="22"/>
      <c r="G799" s="22"/>
      <c r="L799" s="14"/>
      <c r="M799" s="14"/>
      <c r="O799" s="23"/>
      <c r="AB799" s="14"/>
      <c r="AC799" s="14"/>
    </row>
    <row r="800" spans="6:29" ht="15.75" customHeight="1">
      <c r="F800" s="22"/>
      <c r="G800" s="22"/>
      <c r="L800" s="14"/>
      <c r="M800" s="14"/>
      <c r="O800" s="23"/>
      <c r="AB800" s="14"/>
      <c r="AC800" s="14"/>
    </row>
    <row r="801" spans="6:29" ht="15.75" customHeight="1">
      <c r="F801" s="22"/>
      <c r="G801" s="22"/>
      <c r="L801" s="14"/>
      <c r="M801" s="14"/>
      <c r="O801" s="23"/>
      <c r="AB801" s="14"/>
      <c r="AC801" s="14"/>
    </row>
    <row r="802" spans="6:29" ht="15.75" customHeight="1">
      <c r="F802" s="22"/>
      <c r="G802" s="22"/>
      <c r="L802" s="14"/>
      <c r="M802" s="14"/>
      <c r="O802" s="23"/>
      <c r="AB802" s="14"/>
      <c r="AC802" s="14"/>
    </row>
    <row r="803" spans="6:29" ht="15.75" customHeight="1">
      <c r="F803" s="22"/>
      <c r="G803" s="22"/>
      <c r="L803" s="14"/>
      <c r="M803" s="14"/>
      <c r="O803" s="23"/>
      <c r="AB803" s="14"/>
      <c r="AC803" s="14"/>
    </row>
    <row r="804" spans="6:29" ht="15.75" customHeight="1">
      <c r="F804" s="22"/>
      <c r="G804" s="22"/>
      <c r="L804" s="14"/>
      <c r="M804" s="14"/>
      <c r="O804" s="23"/>
      <c r="AB804" s="14"/>
      <c r="AC804" s="14"/>
    </row>
    <row r="805" spans="6:29" ht="15.75" customHeight="1">
      <c r="F805" s="22"/>
      <c r="G805" s="22"/>
      <c r="L805" s="14"/>
      <c r="M805" s="14"/>
      <c r="O805" s="23"/>
      <c r="AB805" s="14"/>
      <c r="AC805" s="14"/>
    </row>
    <row r="806" spans="6:29" ht="15.75" customHeight="1">
      <c r="F806" s="22"/>
      <c r="G806" s="22"/>
      <c r="L806" s="14"/>
      <c r="M806" s="14"/>
      <c r="O806" s="23"/>
      <c r="AB806" s="14"/>
      <c r="AC806" s="14"/>
    </row>
    <row r="807" spans="6:29" ht="15.75" customHeight="1">
      <c r="F807" s="22"/>
      <c r="G807" s="22"/>
      <c r="L807" s="14"/>
      <c r="M807" s="14"/>
      <c r="O807" s="23"/>
      <c r="AB807" s="14"/>
      <c r="AC807" s="14"/>
    </row>
    <row r="808" spans="6:29" ht="15.75" customHeight="1">
      <c r="F808" s="22"/>
      <c r="G808" s="22"/>
      <c r="L808" s="14"/>
      <c r="M808" s="14"/>
      <c r="O808" s="23"/>
      <c r="AB808" s="14"/>
      <c r="AC808" s="14"/>
    </row>
    <row r="809" spans="6:29" ht="15.75" customHeight="1">
      <c r="F809" s="22"/>
      <c r="G809" s="22"/>
      <c r="L809" s="14"/>
      <c r="M809" s="14"/>
      <c r="O809" s="23"/>
      <c r="AB809" s="14"/>
      <c r="AC809" s="14"/>
    </row>
    <row r="810" spans="6:29" ht="15.75" customHeight="1">
      <c r="F810" s="22"/>
      <c r="G810" s="22"/>
      <c r="L810" s="14"/>
      <c r="M810" s="14"/>
      <c r="O810" s="23"/>
      <c r="AB810" s="14"/>
      <c r="AC810" s="14"/>
    </row>
    <row r="811" spans="6:29" ht="15.75" customHeight="1">
      <c r="F811" s="22"/>
      <c r="G811" s="22"/>
      <c r="L811" s="14"/>
      <c r="M811" s="14"/>
      <c r="O811" s="23"/>
      <c r="AB811" s="14"/>
      <c r="AC811" s="14"/>
    </row>
    <row r="812" spans="6:29" ht="15.75" customHeight="1">
      <c r="F812" s="22"/>
      <c r="G812" s="22"/>
      <c r="L812" s="14"/>
      <c r="M812" s="14"/>
      <c r="O812" s="23"/>
      <c r="AB812" s="14"/>
      <c r="AC812" s="14"/>
    </row>
    <row r="813" spans="6:29" ht="15.75" customHeight="1">
      <c r="F813" s="22"/>
      <c r="G813" s="22"/>
      <c r="L813" s="14"/>
      <c r="M813" s="14"/>
      <c r="O813" s="23"/>
      <c r="AB813" s="14"/>
      <c r="AC813" s="14"/>
    </row>
    <row r="814" spans="6:29" ht="15.75" customHeight="1">
      <c r="F814" s="22"/>
      <c r="G814" s="22"/>
      <c r="L814" s="14"/>
      <c r="M814" s="14"/>
      <c r="O814" s="23"/>
      <c r="AB814" s="14"/>
      <c r="AC814" s="14"/>
    </row>
    <row r="815" spans="6:29" ht="15.75" customHeight="1">
      <c r="F815" s="22"/>
      <c r="G815" s="22"/>
      <c r="L815" s="14"/>
      <c r="M815" s="14"/>
      <c r="O815" s="23"/>
      <c r="AB815" s="14"/>
      <c r="AC815" s="14"/>
    </row>
    <row r="816" spans="6:29" ht="15.75" customHeight="1">
      <c r="F816" s="22"/>
      <c r="G816" s="22"/>
      <c r="L816" s="14"/>
      <c r="M816" s="14"/>
      <c r="O816" s="23"/>
      <c r="AB816" s="14"/>
      <c r="AC816" s="14"/>
    </row>
    <row r="817" spans="6:29" ht="15.75" customHeight="1">
      <c r="F817" s="22"/>
      <c r="G817" s="22"/>
      <c r="L817" s="14"/>
      <c r="M817" s="14"/>
      <c r="O817" s="23"/>
      <c r="AB817" s="14"/>
      <c r="AC817" s="14"/>
    </row>
    <row r="818" spans="6:29" ht="15.75" customHeight="1">
      <c r="F818" s="22"/>
      <c r="G818" s="22"/>
      <c r="L818" s="14"/>
      <c r="M818" s="14"/>
      <c r="O818" s="23"/>
      <c r="AB818" s="14"/>
      <c r="AC818" s="14"/>
    </row>
    <row r="819" spans="6:29" ht="15.75" customHeight="1">
      <c r="F819" s="22"/>
      <c r="G819" s="22"/>
      <c r="L819" s="14"/>
      <c r="M819" s="14"/>
      <c r="O819" s="23"/>
      <c r="AB819" s="14"/>
      <c r="AC819" s="14"/>
    </row>
    <row r="820" spans="6:29" ht="15.75" customHeight="1">
      <c r="F820" s="22"/>
      <c r="G820" s="22"/>
      <c r="L820" s="14"/>
      <c r="M820" s="14"/>
      <c r="O820" s="23"/>
      <c r="AB820" s="14"/>
      <c r="AC820" s="14"/>
    </row>
    <row r="821" spans="6:29" ht="15.75" customHeight="1">
      <c r="F821" s="22"/>
      <c r="G821" s="22"/>
      <c r="L821" s="14"/>
      <c r="M821" s="14"/>
      <c r="O821" s="23"/>
      <c r="AB821" s="14"/>
      <c r="AC821" s="14"/>
    </row>
    <row r="822" spans="6:29" ht="15.75" customHeight="1">
      <c r="F822" s="22"/>
      <c r="G822" s="22"/>
      <c r="L822" s="14"/>
      <c r="M822" s="14"/>
      <c r="O822" s="23"/>
      <c r="AB822" s="14"/>
      <c r="AC822" s="14"/>
    </row>
    <row r="823" spans="6:29" ht="15.75" customHeight="1">
      <c r="F823" s="22"/>
      <c r="G823" s="22"/>
      <c r="L823" s="14"/>
      <c r="M823" s="14"/>
      <c r="O823" s="23"/>
      <c r="AB823" s="14"/>
      <c r="AC823" s="14"/>
    </row>
    <row r="824" spans="6:29" ht="15.75" customHeight="1">
      <c r="F824" s="22"/>
      <c r="G824" s="22"/>
      <c r="L824" s="14"/>
      <c r="M824" s="14"/>
      <c r="O824" s="23"/>
      <c r="AB824" s="14"/>
      <c r="AC824" s="14"/>
    </row>
    <row r="825" spans="6:29" ht="15.75" customHeight="1">
      <c r="F825" s="22"/>
      <c r="G825" s="22"/>
      <c r="L825" s="14"/>
      <c r="M825" s="14"/>
      <c r="O825" s="23"/>
      <c r="AB825" s="14"/>
      <c r="AC825" s="14"/>
    </row>
    <row r="826" spans="6:29" ht="15.75" customHeight="1">
      <c r="F826" s="22"/>
      <c r="G826" s="22"/>
      <c r="L826" s="14"/>
      <c r="M826" s="14"/>
      <c r="O826" s="23"/>
      <c r="AB826" s="14"/>
      <c r="AC826" s="14"/>
    </row>
    <row r="827" spans="6:29" ht="15.75" customHeight="1">
      <c r="F827" s="22"/>
      <c r="G827" s="22"/>
      <c r="L827" s="14"/>
      <c r="M827" s="14"/>
      <c r="O827" s="23"/>
      <c r="AB827" s="14"/>
      <c r="AC827" s="14"/>
    </row>
    <row r="828" spans="6:29" ht="15.75" customHeight="1">
      <c r="F828" s="22"/>
      <c r="G828" s="22"/>
      <c r="L828" s="14"/>
      <c r="M828" s="14"/>
      <c r="O828" s="23"/>
      <c r="AB828" s="14"/>
      <c r="AC828" s="14"/>
    </row>
    <row r="829" spans="6:29" ht="15.75" customHeight="1">
      <c r="F829" s="22"/>
      <c r="G829" s="22"/>
      <c r="L829" s="14"/>
      <c r="M829" s="14"/>
      <c r="O829" s="23"/>
      <c r="AB829" s="14"/>
      <c r="AC829" s="14"/>
    </row>
    <row r="830" spans="6:29" ht="15.75" customHeight="1">
      <c r="F830" s="22"/>
      <c r="G830" s="22"/>
      <c r="L830" s="14"/>
      <c r="M830" s="14"/>
      <c r="O830" s="23"/>
      <c r="AB830" s="14"/>
      <c r="AC830" s="14"/>
    </row>
    <row r="831" spans="6:29" ht="15.75" customHeight="1">
      <c r="F831" s="22"/>
      <c r="G831" s="22"/>
      <c r="L831" s="14"/>
      <c r="M831" s="14"/>
      <c r="O831" s="23"/>
      <c r="AB831" s="14"/>
      <c r="AC831" s="14"/>
    </row>
    <row r="832" spans="6:29" ht="15.75" customHeight="1">
      <c r="F832" s="22"/>
      <c r="G832" s="22"/>
      <c r="L832" s="14"/>
      <c r="M832" s="14"/>
      <c r="O832" s="23"/>
      <c r="AB832" s="14"/>
      <c r="AC832" s="14"/>
    </row>
    <row r="833" spans="6:29" ht="15.75" customHeight="1">
      <c r="F833" s="22"/>
      <c r="G833" s="22"/>
      <c r="L833" s="14"/>
      <c r="M833" s="14"/>
      <c r="O833" s="23"/>
      <c r="AB833" s="14"/>
      <c r="AC833" s="14"/>
    </row>
    <row r="834" spans="6:29" ht="15.75" customHeight="1">
      <c r="F834" s="22"/>
      <c r="G834" s="22"/>
      <c r="L834" s="14"/>
      <c r="M834" s="14"/>
      <c r="O834" s="23"/>
      <c r="AB834" s="14"/>
      <c r="AC834" s="14"/>
    </row>
    <row r="835" spans="6:29" ht="15.75" customHeight="1">
      <c r="F835" s="22"/>
      <c r="G835" s="22"/>
      <c r="L835" s="14"/>
      <c r="M835" s="14"/>
      <c r="O835" s="23"/>
      <c r="AB835" s="14"/>
      <c r="AC835" s="14"/>
    </row>
    <row r="836" spans="6:29" ht="15.75" customHeight="1">
      <c r="F836" s="22"/>
      <c r="G836" s="22"/>
      <c r="L836" s="14"/>
      <c r="M836" s="14"/>
      <c r="O836" s="23"/>
      <c r="AB836" s="14"/>
      <c r="AC836" s="14"/>
    </row>
    <row r="837" spans="6:29" ht="15.75" customHeight="1">
      <c r="F837" s="22"/>
      <c r="G837" s="22"/>
      <c r="L837" s="14"/>
      <c r="M837" s="14"/>
      <c r="O837" s="23"/>
      <c r="AB837" s="14"/>
      <c r="AC837" s="14"/>
    </row>
    <row r="838" spans="6:29" ht="15.75" customHeight="1">
      <c r="F838" s="22"/>
      <c r="G838" s="22"/>
      <c r="L838" s="14"/>
      <c r="M838" s="14"/>
      <c r="O838" s="23"/>
      <c r="AB838" s="14"/>
      <c r="AC838" s="14"/>
    </row>
    <row r="839" spans="6:29" ht="15.75" customHeight="1">
      <c r="F839" s="22"/>
      <c r="G839" s="22"/>
      <c r="L839" s="14"/>
      <c r="M839" s="14"/>
      <c r="O839" s="23"/>
      <c r="AB839" s="14"/>
      <c r="AC839" s="14"/>
    </row>
    <row r="840" spans="6:29" ht="15.75" customHeight="1">
      <c r="F840" s="22"/>
      <c r="G840" s="22"/>
      <c r="L840" s="14"/>
      <c r="M840" s="14"/>
      <c r="O840" s="23"/>
      <c r="AB840" s="14"/>
      <c r="AC840" s="14"/>
    </row>
    <row r="841" spans="6:29" ht="15.75" customHeight="1">
      <c r="F841" s="22"/>
      <c r="G841" s="22"/>
      <c r="L841" s="14"/>
      <c r="M841" s="14"/>
      <c r="O841" s="23"/>
      <c r="AB841" s="14"/>
      <c r="AC841" s="14"/>
    </row>
    <row r="842" spans="6:29" ht="15.75" customHeight="1">
      <c r="F842" s="22"/>
      <c r="G842" s="22"/>
      <c r="L842" s="14"/>
      <c r="M842" s="14"/>
      <c r="O842" s="23"/>
      <c r="AB842" s="14"/>
      <c r="AC842" s="14"/>
    </row>
    <row r="843" spans="6:29" ht="15.75" customHeight="1">
      <c r="F843" s="22"/>
      <c r="G843" s="22"/>
      <c r="L843" s="14"/>
      <c r="M843" s="14"/>
      <c r="O843" s="23"/>
      <c r="AB843" s="14"/>
      <c r="AC843" s="14"/>
    </row>
    <row r="844" spans="6:29" ht="15.75" customHeight="1">
      <c r="F844" s="22"/>
      <c r="G844" s="22"/>
      <c r="L844" s="14"/>
      <c r="M844" s="14"/>
      <c r="O844" s="23"/>
      <c r="AB844" s="14"/>
      <c r="AC844" s="14"/>
    </row>
    <row r="845" spans="6:29" ht="15.75" customHeight="1">
      <c r="F845" s="22"/>
      <c r="G845" s="22"/>
      <c r="L845" s="14"/>
      <c r="M845" s="14"/>
      <c r="O845" s="23"/>
      <c r="AB845" s="14"/>
      <c r="AC845" s="14"/>
    </row>
    <row r="846" spans="6:29" ht="15.75" customHeight="1">
      <c r="F846" s="22"/>
      <c r="G846" s="22"/>
      <c r="L846" s="14"/>
      <c r="M846" s="14"/>
      <c r="O846" s="23"/>
      <c r="AB846" s="14"/>
      <c r="AC846" s="14"/>
    </row>
    <row r="847" spans="6:29" ht="15.75" customHeight="1">
      <c r="F847" s="22"/>
      <c r="G847" s="22"/>
      <c r="L847" s="14"/>
      <c r="M847" s="14"/>
      <c r="O847" s="23"/>
      <c r="AB847" s="14"/>
      <c r="AC847" s="14"/>
    </row>
    <row r="848" spans="6:29" ht="15.75" customHeight="1">
      <c r="F848" s="22"/>
      <c r="G848" s="22"/>
      <c r="L848" s="14"/>
      <c r="M848" s="14"/>
      <c r="O848" s="23"/>
      <c r="AB848" s="14"/>
      <c r="AC848" s="14"/>
    </row>
    <row r="849" spans="6:29" ht="15.75" customHeight="1">
      <c r="F849" s="22"/>
      <c r="G849" s="22"/>
      <c r="L849" s="14"/>
      <c r="M849" s="14"/>
      <c r="O849" s="23"/>
      <c r="AB849" s="14"/>
      <c r="AC849" s="14"/>
    </row>
    <row r="850" spans="6:29" ht="15.75" customHeight="1">
      <c r="F850" s="22"/>
      <c r="G850" s="22"/>
      <c r="L850" s="14"/>
      <c r="M850" s="14"/>
      <c r="O850" s="23"/>
      <c r="AB850" s="14"/>
      <c r="AC850" s="14"/>
    </row>
    <row r="851" spans="6:29" ht="15.75" customHeight="1">
      <c r="F851" s="22"/>
      <c r="G851" s="22"/>
      <c r="L851" s="14"/>
      <c r="M851" s="14"/>
      <c r="O851" s="23"/>
      <c r="AB851" s="14"/>
      <c r="AC851" s="14"/>
    </row>
    <row r="852" spans="6:29" ht="15.75" customHeight="1">
      <c r="F852" s="22"/>
      <c r="G852" s="22"/>
      <c r="L852" s="14"/>
      <c r="M852" s="14"/>
      <c r="O852" s="23"/>
      <c r="AB852" s="14"/>
      <c r="AC852" s="14"/>
    </row>
    <row r="853" spans="6:29" ht="15.75" customHeight="1">
      <c r="F853" s="22"/>
      <c r="G853" s="22"/>
      <c r="L853" s="14"/>
      <c r="M853" s="14"/>
      <c r="O853" s="23"/>
      <c r="AB853" s="14"/>
      <c r="AC853" s="14"/>
    </row>
    <row r="854" spans="6:29" ht="15.75" customHeight="1">
      <c r="F854" s="22"/>
      <c r="G854" s="22"/>
      <c r="L854" s="14"/>
      <c r="M854" s="14"/>
      <c r="O854" s="23"/>
      <c r="AB854" s="14"/>
      <c r="AC854" s="14"/>
    </row>
    <row r="855" spans="6:29" ht="15.75" customHeight="1">
      <c r="F855" s="22"/>
      <c r="G855" s="22"/>
      <c r="L855" s="14"/>
      <c r="M855" s="14"/>
      <c r="O855" s="23"/>
      <c r="AB855" s="14"/>
      <c r="AC855" s="14"/>
    </row>
    <row r="856" spans="6:29" ht="15.75" customHeight="1">
      <c r="F856" s="22"/>
      <c r="G856" s="22"/>
      <c r="L856" s="14"/>
      <c r="M856" s="14"/>
      <c r="O856" s="23"/>
      <c r="AB856" s="14"/>
      <c r="AC856" s="14"/>
    </row>
    <row r="857" spans="6:29" ht="15.75" customHeight="1">
      <c r="F857" s="22"/>
      <c r="G857" s="22"/>
      <c r="L857" s="14"/>
      <c r="M857" s="14"/>
      <c r="O857" s="23"/>
      <c r="AB857" s="14"/>
      <c r="AC857" s="14"/>
    </row>
    <row r="858" spans="6:29" ht="15.75" customHeight="1">
      <c r="F858" s="22"/>
      <c r="G858" s="22"/>
      <c r="L858" s="14"/>
      <c r="M858" s="14"/>
      <c r="O858" s="23"/>
      <c r="AB858" s="14"/>
      <c r="AC858" s="14"/>
    </row>
    <row r="859" spans="6:29" ht="15.75" customHeight="1">
      <c r="F859" s="22"/>
      <c r="G859" s="22"/>
      <c r="L859" s="14"/>
      <c r="M859" s="14"/>
      <c r="O859" s="23"/>
      <c r="AB859" s="14"/>
      <c r="AC859" s="14"/>
    </row>
    <row r="860" spans="6:29" ht="15.75" customHeight="1">
      <c r="F860" s="22"/>
      <c r="G860" s="22"/>
      <c r="L860" s="14"/>
      <c r="M860" s="14"/>
      <c r="O860" s="23"/>
      <c r="AB860" s="14"/>
      <c r="AC860" s="14"/>
    </row>
    <row r="861" spans="6:29" ht="15.75" customHeight="1">
      <c r="F861" s="22"/>
      <c r="G861" s="22"/>
      <c r="L861" s="14"/>
      <c r="M861" s="14"/>
      <c r="O861" s="23"/>
      <c r="AB861" s="14"/>
      <c r="AC861" s="14"/>
    </row>
    <row r="862" spans="6:29" ht="15.75" customHeight="1">
      <c r="F862" s="22"/>
      <c r="G862" s="22"/>
      <c r="L862" s="14"/>
      <c r="M862" s="14"/>
      <c r="O862" s="23"/>
      <c r="AB862" s="14"/>
      <c r="AC862" s="14"/>
    </row>
    <row r="863" spans="6:29" ht="15.75" customHeight="1">
      <c r="F863" s="22"/>
      <c r="G863" s="22"/>
      <c r="L863" s="14"/>
      <c r="M863" s="14"/>
      <c r="O863" s="23"/>
      <c r="AB863" s="14"/>
      <c r="AC863" s="14"/>
    </row>
    <row r="864" spans="6:29" ht="15.75" customHeight="1">
      <c r="F864" s="22"/>
      <c r="G864" s="22"/>
      <c r="L864" s="14"/>
      <c r="M864" s="14"/>
      <c r="O864" s="23"/>
      <c r="AB864" s="14"/>
      <c r="AC864" s="14"/>
    </row>
    <row r="865" spans="6:29" ht="15.75" customHeight="1">
      <c r="F865" s="22"/>
      <c r="G865" s="22"/>
      <c r="L865" s="14"/>
      <c r="M865" s="14"/>
      <c r="O865" s="23"/>
      <c r="AB865" s="14"/>
      <c r="AC865" s="14"/>
    </row>
    <row r="866" spans="6:29" ht="15.75" customHeight="1">
      <c r="F866" s="22"/>
      <c r="G866" s="22"/>
      <c r="L866" s="14"/>
      <c r="M866" s="14"/>
      <c r="O866" s="23"/>
      <c r="AB866" s="14"/>
      <c r="AC866" s="14"/>
    </row>
    <row r="867" spans="6:29" ht="15.75" customHeight="1">
      <c r="F867" s="22"/>
      <c r="G867" s="22"/>
      <c r="L867" s="14"/>
      <c r="M867" s="14"/>
      <c r="O867" s="23"/>
      <c r="AB867" s="14"/>
      <c r="AC867" s="14"/>
    </row>
    <row r="868" spans="6:29" ht="15.75" customHeight="1">
      <c r="F868" s="22"/>
      <c r="G868" s="22"/>
      <c r="L868" s="14"/>
      <c r="M868" s="14"/>
      <c r="O868" s="23"/>
      <c r="AB868" s="14"/>
      <c r="AC868" s="14"/>
    </row>
    <row r="869" spans="6:29" ht="15.75" customHeight="1">
      <c r="F869" s="22"/>
      <c r="G869" s="22"/>
      <c r="L869" s="14"/>
      <c r="M869" s="14"/>
      <c r="O869" s="23"/>
      <c r="AB869" s="14"/>
      <c r="AC869" s="14"/>
    </row>
    <row r="870" spans="6:29" ht="15.75" customHeight="1">
      <c r="F870" s="22"/>
      <c r="G870" s="22"/>
      <c r="L870" s="14"/>
      <c r="M870" s="14"/>
      <c r="O870" s="23"/>
      <c r="AB870" s="14"/>
      <c r="AC870" s="14"/>
    </row>
    <row r="871" spans="6:29" ht="15.75" customHeight="1">
      <c r="F871" s="22"/>
      <c r="G871" s="22"/>
      <c r="L871" s="14"/>
      <c r="M871" s="14"/>
      <c r="O871" s="23"/>
      <c r="AB871" s="14"/>
      <c r="AC871" s="14"/>
    </row>
    <row r="872" spans="6:29" ht="15.75" customHeight="1">
      <c r="F872" s="22"/>
      <c r="G872" s="22"/>
      <c r="L872" s="14"/>
      <c r="M872" s="14"/>
      <c r="O872" s="23"/>
      <c r="AB872" s="14"/>
      <c r="AC872" s="14"/>
    </row>
    <row r="873" spans="6:29" ht="15.75" customHeight="1">
      <c r="F873" s="22"/>
      <c r="G873" s="22"/>
      <c r="L873" s="14"/>
      <c r="M873" s="14"/>
      <c r="O873" s="23"/>
      <c r="AB873" s="14"/>
      <c r="AC873" s="14"/>
    </row>
    <row r="874" spans="6:29" ht="15.75" customHeight="1">
      <c r="F874" s="22"/>
      <c r="G874" s="22"/>
      <c r="L874" s="14"/>
      <c r="M874" s="14"/>
      <c r="O874" s="23"/>
      <c r="AB874" s="14"/>
      <c r="AC874" s="14"/>
    </row>
    <row r="875" spans="6:29" ht="15.75" customHeight="1">
      <c r="F875" s="22"/>
      <c r="G875" s="22"/>
      <c r="L875" s="14"/>
      <c r="M875" s="14"/>
      <c r="O875" s="23"/>
      <c r="AB875" s="14"/>
      <c r="AC875" s="14"/>
    </row>
    <row r="876" spans="6:29" ht="15.75" customHeight="1">
      <c r="F876" s="22"/>
      <c r="G876" s="22"/>
      <c r="L876" s="14"/>
      <c r="M876" s="14"/>
      <c r="O876" s="23"/>
      <c r="AB876" s="14"/>
      <c r="AC876" s="14"/>
    </row>
    <row r="877" spans="6:29" ht="15.75" customHeight="1">
      <c r="F877" s="22"/>
      <c r="G877" s="22"/>
      <c r="L877" s="14"/>
      <c r="M877" s="14"/>
      <c r="O877" s="23"/>
      <c r="AB877" s="14"/>
      <c r="AC877" s="14"/>
    </row>
    <row r="878" spans="6:29" ht="15.75" customHeight="1">
      <c r="F878" s="22"/>
      <c r="G878" s="22"/>
      <c r="L878" s="14"/>
      <c r="M878" s="14"/>
      <c r="O878" s="23"/>
      <c r="AB878" s="14"/>
      <c r="AC878" s="14"/>
    </row>
    <row r="879" spans="6:29" ht="15.75" customHeight="1">
      <c r="F879" s="22"/>
      <c r="G879" s="22"/>
      <c r="L879" s="14"/>
      <c r="M879" s="14"/>
      <c r="O879" s="23"/>
      <c r="AB879" s="14"/>
      <c r="AC879" s="14"/>
    </row>
    <row r="880" spans="6:29" ht="15.75" customHeight="1">
      <c r="F880" s="22"/>
      <c r="G880" s="22"/>
      <c r="L880" s="14"/>
      <c r="M880" s="14"/>
      <c r="O880" s="23"/>
      <c r="AB880" s="14"/>
      <c r="AC880" s="14"/>
    </row>
    <row r="881" spans="6:29" ht="15.75" customHeight="1">
      <c r="F881" s="22"/>
      <c r="G881" s="22"/>
      <c r="L881" s="14"/>
      <c r="M881" s="14"/>
      <c r="O881" s="23"/>
      <c r="AB881" s="14"/>
      <c r="AC881" s="14"/>
    </row>
    <row r="882" spans="6:29" ht="15.75" customHeight="1">
      <c r="F882" s="22"/>
      <c r="G882" s="22"/>
      <c r="L882" s="14"/>
      <c r="M882" s="14"/>
      <c r="O882" s="23"/>
      <c r="AB882" s="14"/>
      <c r="AC882" s="14"/>
    </row>
    <row r="883" spans="6:29" ht="15.75" customHeight="1">
      <c r="F883" s="22"/>
      <c r="G883" s="22"/>
      <c r="L883" s="14"/>
      <c r="M883" s="14"/>
      <c r="O883" s="23"/>
      <c r="AB883" s="14"/>
      <c r="AC883" s="14"/>
    </row>
    <row r="884" spans="6:29" ht="15.75" customHeight="1">
      <c r="F884" s="22"/>
      <c r="G884" s="22"/>
      <c r="L884" s="14"/>
      <c r="M884" s="14"/>
      <c r="O884" s="23"/>
      <c r="AB884" s="14"/>
      <c r="AC884" s="14"/>
    </row>
    <row r="885" spans="6:29" ht="15.75" customHeight="1">
      <c r="F885" s="22"/>
      <c r="G885" s="22"/>
      <c r="L885" s="14"/>
      <c r="M885" s="14"/>
      <c r="O885" s="23"/>
      <c r="AB885" s="14"/>
      <c r="AC885" s="14"/>
    </row>
    <row r="886" spans="6:29" ht="15.75" customHeight="1">
      <c r="F886" s="22"/>
      <c r="G886" s="22"/>
      <c r="L886" s="14"/>
      <c r="M886" s="14"/>
      <c r="O886" s="23"/>
      <c r="AB886" s="14"/>
      <c r="AC886" s="14"/>
    </row>
    <row r="887" spans="6:29" ht="15.75" customHeight="1">
      <c r="F887" s="22"/>
      <c r="G887" s="22"/>
      <c r="L887" s="14"/>
      <c r="M887" s="14"/>
      <c r="O887" s="23"/>
      <c r="AB887" s="14"/>
      <c r="AC887" s="14"/>
    </row>
    <row r="888" spans="6:29" ht="15.75" customHeight="1">
      <c r="F888" s="22"/>
      <c r="G888" s="22"/>
      <c r="L888" s="14"/>
      <c r="M888" s="14"/>
      <c r="O888" s="23"/>
      <c r="AB888" s="14"/>
      <c r="AC888" s="14"/>
    </row>
    <row r="889" spans="6:29" ht="15.75" customHeight="1">
      <c r="F889" s="22"/>
      <c r="G889" s="22"/>
      <c r="L889" s="14"/>
      <c r="M889" s="14"/>
      <c r="O889" s="23"/>
      <c r="AB889" s="14"/>
      <c r="AC889" s="14"/>
    </row>
    <row r="890" spans="6:29" ht="15.75" customHeight="1">
      <c r="F890" s="22"/>
      <c r="G890" s="22"/>
      <c r="L890" s="14"/>
      <c r="M890" s="14"/>
      <c r="O890" s="23"/>
      <c r="AB890" s="14"/>
      <c r="AC890" s="14"/>
    </row>
    <row r="891" spans="6:29" ht="15.75" customHeight="1">
      <c r="F891" s="22"/>
      <c r="G891" s="22"/>
      <c r="L891" s="14"/>
      <c r="M891" s="14"/>
      <c r="O891" s="23"/>
      <c r="AB891" s="14"/>
      <c r="AC891" s="14"/>
    </row>
    <row r="892" spans="6:29" ht="15.75" customHeight="1">
      <c r="F892" s="22"/>
      <c r="G892" s="22"/>
      <c r="L892" s="14"/>
      <c r="M892" s="14"/>
      <c r="O892" s="23"/>
      <c r="AB892" s="14"/>
      <c r="AC892" s="14"/>
    </row>
    <row r="893" spans="6:29" ht="15.75" customHeight="1">
      <c r="F893" s="22"/>
      <c r="G893" s="22"/>
      <c r="L893" s="14"/>
      <c r="M893" s="14"/>
      <c r="O893" s="23"/>
      <c r="AB893" s="14"/>
      <c r="AC893" s="14"/>
    </row>
    <row r="894" spans="6:29" ht="15.75" customHeight="1">
      <c r="F894" s="22"/>
      <c r="G894" s="22"/>
      <c r="L894" s="14"/>
      <c r="M894" s="14"/>
      <c r="O894" s="23"/>
      <c r="AB894" s="14"/>
      <c r="AC894" s="14"/>
    </row>
    <row r="895" spans="6:29" ht="15.75" customHeight="1">
      <c r="F895" s="22"/>
      <c r="G895" s="22"/>
      <c r="L895" s="14"/>
      <c r="M895" s="14"/>
      <c r="O895" s="23"/>
      <c r="AB895" s="14"/>
      <c r="AC895" s="14"/>
    </row>
    <row r="896" spans="6:29" ht="15.75" customHeight="1">
      <c r="F896" s="22"/>
      <c r="G896" s="22"/>
      <c r="L896" s="14"/>
      <c r="M896" s="14"/>
      <c r="O896" s="23"/>
      <c r="AB896" s="14"/>
      <c r="AC896" s="14"/>
    </row>
    <row r="897" spans="6:29" ht="15.75" customHeight="1">
      <c r="F897" s="22"/>
      <c r="G897" s="22"/>
      <c r="L897" s="14"/>
      <c r="M897" s="14"/>
      <c r="O897" s="23"/>
      <c r="AB897" s="14"/>
      <c r="AC897" s="14"/>
    </row>
    <row r="898" spans="6:29" ht="15.75" customHeight="1">
      <c r="F898" s="22"/>
      <c r="G898" s="22"/>
      <c r="L898" s="14"/>
      <c r="M898" s="14"/>
      <c r="O898" s="23"/>
      <c r="AB898" s="14"/>
      <c r="AC898" s="14"/>
    </row>
    <row r="899" spans="6:29" ht="15.75" customHeight="1">
      <c r="F899" s="22"/>
      <c r="G899" s="22"/>
      <c r="L899" s="14"/>
      <c r="M899" s="14"/>
      <c r="O899" s="23"/>
      <c r="AB899" s="14"/>
      <c r="AC899" s="14"/>
    </row>
    <row r="900" spans="6:29" ht="15.75" customHeight="1">
      <c r="F900" s="22"/>
      <c r="G900" s="22"/>
      <c r="L900" s="14"/>
      <c r="M900" s="14"/>
      <c r="O900" s="23"/>
      <c r="AB900" s="14"/>
      <c r="AC900" s="14"/>
    </row>
    <row r="901" spans="6:29" ht="15.75" customHeight="1">
      <c r="F901" s="22"/>
      <c r="G901" s="22"/>
      <c r="L901" s="14"/>
      <c r="M901" s="14"/>
      <c r="O901" s="23"/>
      <c r="AB901" s="14"/>
      <c r="AC901" s="14"/>
    </row>
    <row r="902" spans="6:29" ht="15.75" customHeight="1">
      <c r="F902" s="22"/>
      <c r="G902" s="22"/>
      <c r="L902" s="14"/>
      <c r="M902" s="14"/>
      <c r="O902" s="23"/>
      <c r="AB902" s="14"/>
      <c r="AC902" s="14"/>
    </row>
    <row r="903" spans="6:29" ht="15.75" customHeight="1">
      <c r="F903" s="22"/>
      <c r="G903" s="22"/>
      <c r="L903" s="14"/>
      <c r="M903" s="14"/>
      <c r="O903" s="23"/>
      <c r="AB903" s="14"/>
      <c r="AC903" s="14"/>
    </row>
    <row r="904" spans="6:29" ht="15.75" customHeight="1">
      <c r="F904" s="22"/>
      <c r="G904" s="22"/>
      <c r="L904" s="14"/>
      <c r="M904" s="14"/>
      <c r="O904" s="23"/>
      <c r="AB904" s="14"/>
      <c r="AC904" s="14"/>
    </row>
    <row r="905" spans="6:29" ht="15.75" customHeight="1">
      <c r="F905" s="22"/>
      <c r="G905" s="22"/>
      <c r="L905" s="14"/>
      <c r="M905" s="14"/>
      <c r="O905" s="23"/>
      <c r="AB905" s="14"/>
      <c r="AC905" s="14"/>
    </row>
    <row r="906" spans="6:29" ht="15.75" customHeight="1">
      <c r="F906" s="22"/>
      <c r="G906" s="22"/>
      <c r="L906" s="14"/>
      <c r="M906" s="14"/>
      <c r="O906" s="23"/>
      <c r="AB906" s="14"/>
      <c r="AC906" s="14"/>
    </row>
    <row r="907" spans="6:29" ht="15.75" customHeight="1">
      <c r="F907" s="22"/>
      <c r="G907" s="22"/>
      <c r="L907" s="14"/>
      <c r="M907" s="14"/>
      <c r="O907" s="23"/>
      <c r="AB907" s="14"/>
      <c r="AC907" s="14"/>
    </row>
    <row r="908" spans="6:29" ht="15.75" customHeight="1">
      <c r="F908" s="22"/>
      <c r="G908" s="22"/>
      <c r="L908" s="14"/>
      <c r="M908" s="14"/>
      <c r="O908" s="23"/>
      <c r="AB908" s="14"/>
      <c r="AC908" s="14"/>
    </row>
    <row r="909" spans="6:29" ht="15.75" customHeight="1">
      <c r="F909" s="22"/>
      <c r="G909" s="22"/>
      <c r="L909" s="14"/>
      <c r="M909" s="14"/>
      <c r="O909" s="23"/>
      <c r="AB909" s="14"/>
      <c r="AC909" s="14"/>
    </row>
    <row r="910" spans="6:29" ht="15.75" customHeight="1">
      <c r="F910" s="22"/>
      <c r="G910" s="22"/>
      <c r="L910" s="14"/>
      <c r="M910" s="14"/>
      <c r="O910" s="23"/>
      <c r="AB910" s="14"/>
      <c r="AC910" s="14"/>
    </row>
    <row r="911" spans="6:29" ht="15.75" customHeight="1">
      <c r="F911" s="22"/>
      <c r="G911" s="22"/>
      <c r="L911" s="14"/>
      <c r="M911" s="14"/>
      <c r="O911" s="23"/>
      <c r="AB911" s="14"/>
      <c r="AC911" s="14"/>
    </row>
    <row r="912" spans="6:29" ht="15.75" customHeight="1">
      <c r="F912" s="22"/>
      <c r="G912" s="22"/>
      <c r="L912" s="14"/>
      <c r="M912" s="14"/>
      <c r="O912" s="23"/>
      <c r="AB912" s="14"/>
      <c r="AC912" s="14"/>
    </row>
    <row r="913" spans="6:29" ht="15.75" customHeight="1">
      <c r="F913" s="22"/>
      <c r="G913" s="22"/>
      <c r="L913" s="14"/>
      <c r="M913" s="14"/>
      <c r="O913" s="23"/>
      <c r="AB913" s="14"/>
      <c r="AC913" s="14"/>
    </row>
    <row r="914" spans="6:29" ht="15.75" customHeight="1">
      <c r="F914" s="22"/>
      <c r="G914" s="22"/>
      <c r="L914" s="14"/>
      <c r="M914" s="14"/>
      <c r="O914" s="23"/>
      <c r="AB914" s="14"/>
      <c r="AC914" s="14"/>
    </row>
    <row r="915" spans="6:29" ht="15.75" customHeight="1">
      <c r="F915" s="22"/>
      <c r="G915" s="22"/>
      <c r="L915" s="14"/>
      <c r="M915" s="14"/>
      <c r="O915" s="23"/>
      <c r="AB915" s="14"/>
      <c r="AC915" s="14"/>
    </row>
    <row r="916" spans="6:29" ht="15.75" customHeight="1">
      <c r="F916" s="22"/>
      <c r="G916" s="22"/>
      <c r="L916" s="14"/>
      <c r="M916" s="14"/>
      <c r="O916" s="23"/>
      <c r="AB916" s="14"/>
      <c r="AC916" s="14"/>
    </row>
    <row r="917" spans="6:29" ht="15.75" customHeight="1">
      <c r="F917" s="22"/>
      <c r="G917" s="22"/>
      <c r="L917" s="14"/>
      <c r="M917" s="14"/>
      <c r="O917" s="23"/>
      <c r="AB917" s="14"/>
      <c r="AC917" s="14"/>
    </row>
    <row r="918" spans="6:29" ht="15.75" customHeight="1">
      <c r="F918" s="22"/>
      <c r="G918" s="22"/>
      <c r="L918" s="14"/>
      <c r="M918" s="14"/>
      <c r="O918" s="23"/>
      <c r="AB918" s="14"/>
      <c r="AC918" s="14"/>
    </row>
    <row r="919" spans="6:29" ht="15.75" customHeight="1">
      <c r="F919" s="22"/>
      <c r="G919" s="22"/>
      <c r="L919" s="14"/>
      <c r="M919" s="14"/>
      <c r="O919" s="23"/>
      <c r="AB919" s="14"/>
      <c r="AC919" s="14"/>
    </row>
    <row r="920" spans="6:29" ht="15.75" customHeight="1">
      <c r="F920" s="22"/>
      <c r="G920" s="22"/>
      <c r="L920" s="14"/>
      <c r="M920" s="14"/>
      <c r="O920" s="23"/>
      <c r="AB920" s="14"/>
      <c r="AC920" s="14"/>
    </row>
    <row r="921" spans="6:29" ht="15.75" customHeight="1">
      <c r="F921" s="22"/>
      <c r="G921" s="22"/>
      <c r="L921" s="14"/>
      <c r="M921" s="14"/>
      <c r="O921" s="23"/>
      <c r="AB921" s="14"/>
      <c r="AC921" s="14"/>
    </row>
    <row r="922" spans="6:29" ht="15.75" customHeight="1">
      <c r="F922" s="22"/>
      <c r="G922" s="22"/>
      <c r="L922" s="14"/>
      <c r="M922" s="14"/>
      <c r="O922" s="23"/>
      <c r="AB922" s="14"/>
      <c r="AC922" s="14"/>
    </row>
    <row r="923" spans="6:29" ht="15.75" customHeight="1">
      <c r="F923" s="22"/>
      <c r="G923" s="22"/>
      <c r="L923" s="14"/>
      <c r="M923" s="14"/>
      <c r="O923" s="23"/>
      <c r="AB923" s="14"/>
      <c r="AC923" s="14"/>
    </row>
    <row r="924" spans="6:29" ht="15.75" customHeight="1">
      <c r="F924" s="22"/>
      <c r="G924" s="22"/>
      <c r="L924" s="14"/>
      <c r="M924" s="14"/>
      <c r="O924" s="23"/>
      <c r="AB924" s="14"/>
      <c r="AC924" s="14"/>
    </row>
    <row r="925" spans="6:29" ht="15.75" customHeight="1">
      <c r="F925" s="22"/>
      <c r="G925" s="22"/>
      <c r="L925" s="14"/>
      <c r="M925" s="14"/>
      <c r="O925" s="23"/>
      <c r="AB925" s="14"/>
      <c r="AC925" s="14"/>
    </row>
    <row r="926" spans="6:29" ht="15.75" customHeight="1">
      <c r="F926" s="22"/>
      <c r="G926" s="22"/>
      <c r="L926" s="14"/>
      <c r="M926" s="14"/>
      <c r="O926" s="23"/>
      <c r="AB926" s="14"/>
      <c r="AC926" s="14"/>
    </row>
    <row r="927" spans="6:29" ht="15.75" customHeight="1">
      <c r="F927" s="22"/>
      <c r="G927" s="22"/>
      <c r="L927" s="14"/>
      <c r="M927" s="14"/>
      <c r="O927" s="23"/>
      <c r="AB927" s="14"/>
      <c r="AC927" s="14"/>
    </row>
    <row r="928" spans="6:29" ht="15.75" customHeight="1">
      <c r="F928" s="22"/>
      <c r="G928" s="22"/>
      <c r="L928" s="14"/>
      <c r="M928" s="14"/>
      <c r="O928" s="23"/>
      <c r="AB928" s="14"/>
      <c r="AC928" s="14"/>
    </row>
    <row r="929" spans="6:29" ht="15.75" customHeight="1">
      <c r="F929" s="22"/>
      <c r="G929" s="22"/>
      <c r="L929" s="14"/>
      <c r="M929" s="14"/>
      <c r="O929" s="23"/>
      <c r="AB929" s="14"/>
      <c r="AC929" s="14"/>
    </row>
    <row r="930" spans="6:29" ht="15.75" customHeight="1">
      <c r="F930" s="22"/>
      <c r="G930" s="22"/>
      <c r="L930" s="14"/>
      <c r="M930" s="14"/>
      <c r="O930" s="23"/>
      <c r="AB930" s="14"/>
      <c r="AC930" s="14"/>
    </row>
    <row r="931" spans="6:29" ht="15.75" customHeight="1">
      <c r="F931" s="22"/>
      <c r="G931" s="22"/>
      <c r="L931" s="14"/>
      <c r="M931" s="14"/>
      <c r="O931" s="23"/>
      <c r="AB931" s="14"/>
      <c r="AC931" s="14"/>
    </row>
    <row r="932" spans="6:29" ht="15.75" customHeight="1">
      <c r="F932" s="22"/>
      <c r="G932" s="22"/>
      <c r="L932" s="14"/>
      <c r="M932" s="14"/>
      <c r="O932" s="23"/>
      <c r="AB932" s="14"/>
      <c r="AC932" s="14"/>
    </row>
    <row r="933" spans="6:29" ht="15.75" customHeight="1">
      <c r="F933" s="22"/>
      <c r="G933" s="22"/>
      <c r="L933" s="14"/>
      <c r="M933" s="14"/>
      <c r="O933" s="23"/>
      <c r="AB933" s="14"/>
      <c r="AC933" s="14"/>
    </row>
    <row r="934" spans="6:29" ht="15.75" customHeight="1">
      <c r="F934" s="22"/>
      <c r="G934" s="22"/>
      <c r="L934" s="14"/>
      <c r="M934" s="14"/>
      <c r="O934" s="23"/>
      <c r="AB934" s="14"/>
      <c r="AC934" s="14"/>
    </row>
    <row r="935" spans="6:29" ht="15.75" customHeight="1">
      <c r="F935" s="22"/>
      <c r="G935" s="22"/>
      <c r="L935" s="14"/>
      <c r="M935" s="14"/>
      <c r="O935" s="23"/>
      <c r="AB935" s="14"/>
      <c r="AC935" s="14"/>
    </row>
    <row r="936" spans="6:29" ht="15.75" customHeight="1">
      <c r="F936" s="22"/>
      <c r="G936" s="22"/>
      <c r="L936" s="14"/>
      <c r="M936" s="14"/>
      <c r="O936" s="23"/>
      <c r="AB936" s="14"/>
      <c r="AC936" s="14"/>
    </row>
    <row r="937" spans="6:29" ht="15.75" customHeight="1">
      <c r="F937" s="22"/>
      <c r="G937" s="22"/>
      <c r="L937" s="14"/>
      <c r="M937" s="14"/>
      <c r="O937" s="23"/>
      <c r="AB937" s="14"/>
      <c r="AC937" s="14"/>
    </row>
    <row r="938" spans="6:29" ht="15.75" customHeight="1">
      <c r="F938" s="22"/>
      <c r="G938" s="22"/>
      <c r="L938" s="14"/>
      <c r="M938" s="14"/>
      <c r="O938" s="23"/>
      <c r="AB938" s="14"/>
      <c r="AC938" s="14"/>
    </row>
    <row r="939" spans="6:29" ht="15.75" customHeight="1">
      <c r="F939" s="22"/>
      <c r="G939" s="22"/>
      <c r="L939" s="14"/>
      <c r="M939" s="14"/>
      <c r="O939" s="23"/>
      <c r="AB939" s="14"/>
      <c r="AC939" s="14"/>
    </row>
    <row r="940" spans="6:29" ht="15.75" customHeight="1">
      <c r="F940" s="22"/>
      <c r="G940" s="22"/>
      <c r="L940" s="14"/>
      <c r="M940" s="14"/>
      <c r="O940" s="23"/>
      <c r="AB940" s="14"/>
      <c r="AC940" s="14"/>
    </row>
    <row r="941" spans="6:29" ht="15.75" customHeight="1">
      <c r="F941" s="22"/>
      <c r="G941" s="22"/>
      <c r="L941" s="14"/>
      <c r="M941" s="14"/>
      <c r="O941" s="23"/>
      <c r="AB941" s="14"/>
      <c r="AC941" s="14"/>
    </row>
    <row r="942" spans="6:29" ht="15.75" customHeight="1">
      <c r="F942" s="22"/>
      <c r="G942" s="22"/>
      <c r="L942" s="14"/>
      <c r="M942" s="14"/>
      <c r="O942" s="23"/>
      <c r="AB942" s="14"/>
      <c r="AC942" s="14"/>
    </row>
    <row r="943" spans="6:29" ht="15.75" customHeight="1">
      <c r="F943" s="22"/>
      <c r="G943" s="22"/>
      <c r="L943" s="14"/>
      <c r="M943" s="14"/>
      <c r="O943" s="23"/>
      <c r="AB943" s="14"/>
      <c r="AC943" s="14"/>
    </row>
    <row r="944" spans="6:29" ht="15.75" customHeight="1">
      <c r="F944" s="22"/>
      <c r="G944" s="22"/>
      <c r="L944" s="14"/>
      <c r="M944" s="14"/>
      <c r="O944" s="23"/>
      <c r="AB944" s="14"/>
      <c r="AC944" s="14"/>
    </row>
    <row r="945" spans="6:29" ht="15.75" customHeight="1">
      <c r="F945" s="22"/>
      <c r="G945" s="22"/>
      <c r="L945" s="14"/>
      <c r="M945" s="14"/>
      <c r="O945" s="23"/>
      <c r="AB945" s="14"/>
      <c r="AC945" s="14"/>
    </row>
    <row r="946" spans="6:29" ht="15.75" customHeight="1">
      <c r="F946" s="22"/>
      <c r="G946" s="22"/>
      <c r="L946" s="14"/>
      <c r="M946" s="14"/>
      <c r="O946" s="23"/>
      <c r="AB946" s="14"/>
      <c r="AC946" s="14"/>
    </row>
    <row r="947" spans="6:29" ht="15.75" customHeight="1">
      <c r="F947" s="22"/>
      <c r="G947" s="22"/>
      <c r="L947" s="14"/>
      <c r="M947" s="14"/>
      <c r="O947" s="23"/>
      <c r="AB947" s="14"/>
      <c r="AC947" s="14"/>
    </row>
    <row r="948" spans="6:29" ht="15.75" customHeight="1">
      <c r="F948" s="22"/>
      <c r="G948" s="22"/>
      <c r="L948" s="14"/>
      <c r="M948" s="14"/>
      <c r="O948" s="23"/>
      <c r="AB948" s="14"/>
      <c r="AC948" s="14"/>
    </row>
    <row r="949" spans="6:29" ht="15.75" customHeight="1">
      <c r="F949" s="22"/>
      <c r="G949" s="22"/>
      <c r="L949" s="14"/>
      <c r="M949" s="14"/>
      <c r="O949" s="23"/>
      <c r="AB949" s="14"/>
      <c r="AC949" s="14"/>
    </row>
    <row r="950" spans="6:29" ht="15.75" customHeight="1">
      <c r="F950" s="22"/>
      <c r="G950" s="22"/>
      <c r="L950" s="14"/>
      <c r="M950" s="14"/>
      <c r="O950" s="23"/>
      <c r="AB950" s="14"/>
      <c r="AC950" s="14"/>
    </row>
    <row r="951" spans="6:29" ht="15.75" customHeight="1">
      <c r="F951" s="22"/>
      <c r="G951" s="22"/>
      <c r="L951" s="14"/>
      <c r="M951" s="14"/>
      <c r="O951" s="23"/>
      <c r="AB951" s="14"/>
      <c r="AC951" s="14"/>
    </row>
    <row r="952" spans="6:29" ht="15.75" customHeight="1">
      <c r="F952" s="22"/>
      <c r="G952" s="22"/>
      <c r="L952" s="14"/>
      <c r="M952" s="14"/>
      <c r="O952" s="23"/>
      <c r="AB952" s="14"/>
      <c r="AC952" s="14"/>
    </row>
    <row r="953" spans="6:29" ht="15.75" customHeight="1">
      <c r="F953" s="22"/>
      <c r="G953" s="22"/>
      <c r="L953" s="14"/>
      <c r="M953" s="14"/>
      <c r="O953" s="23"/>
      <c r="AB953" s="14"/>
      <c r="AC953" s="14"/>
    </row>
    <row r="954" spans="6:29" ht="15.75" customHeight="1">
      <c r="F954" s="22"/>
      <c r="G954" s="22"/>
      <c r="L954" s="14"/>
      <c r="M954" s="14"/>
      <c r="O954" s="23"/>
      <c r="AB954" s="14"/>
      <c r="AC954" s="14"/>
    </row>
    <row r="955" spans="6:29" ht="15.75" customHeight="1">
      <c r="F955" s="22"/>
      <c r="G955" s="22"/>
      <c r="L955" s="14"/>
      <c r="M955" s="14"/>
      <c r="O955" s="23"/>
      <c r="AB955" s="14"/>
      <c r="AC955" s="14"/>
    </row>
    <row r="956" spans="6:29" ht="15.75" customHeight="1">
      <c r="F956" s="22"/>
      <c r="G956" s="22"/>
      <c r="L956" s="14"/>
      <c r="M956" s="14"/>
      <c r="O956" s="23"/>
      <c r="AB956" s="14"/>
      <c r="AC956" s="14"/>
    </row>
    <row r="957" spans="6:29" ht="15.75" customHeight="1">
      <c r="F957" s="22"/>
      <c r="G957" s="22"/>
      <c r="L957" s="14"/>
      <c r="M957" s="14"/>
      <c r="O957" s="23"/>
      <c r="AB957" s="14"/>
      <c r="AC957" s="14"/>
    </row>
    <row r="958" spans="6:29" ht="15.75" customHeight="1">
      <c r="F958" s="22"/>
      <c r="G958" s="22"/>
      <c r="L958" s="14"/>
      <c r="M958" s="14"/>
      <c r="O958" s="23"/>
      <c r="AB958" s="14"/>
      <c r="AC958" s="14"/>
    </row>
    <row r="959" spans="6:29" ht="15.75" customHeight="1">
      <c r="F959" s="22"/>
      <c r="G959" s="22"/>
      <c r="L959" s="14"/>
      <c r="M959" s="14"/>
      <c r="O959" s="23"/>
      <c r="AB959" s="14"/>
      <c r="AC959" s="14"/>
    </row>
    <row r="960" spans="6:29" ht="15.75" customHeight="1">
      <c r="F960" s="22"/>
      <c r="G960" s="22"/>
      <c r="L960" s="14"/>
      <c r="M960" s="14"/>
      <c r="O960" s="23"/>
      <c r="AB960" s="14"/>
      <c r="AC960" s="14"/>
    </row>
    <row r="961" spans="6:29" ht="15.75" customHeight="1">
      <c r="F961" s="22"/>
      <c r="G961" s="22"/>
      <c r="L961" s="14"/>
      <c r="M961" s="14"/>
      <c r="O961" s="23"/>
      <c r="AB961" s="14"/>
      <c r="AC961" s="14"/>
    </row>
    <row r="962" spans="6:29" ht="15.75" customHeight="1">
      <c r="F962" s="22"/>
      <c r="G962" s="22"/>
      <c r="L962" s="14"/>
      <c r="M962" s="14"/>
      <c r="O962" s="23"/>
      <c r="AB962" s="14"/>
      <c r="AC962" s="14"/>
    </row>
    <row r="963" spans="6:29" ht="15.75" customHeight="1">
      <c r="F963" s="22"/>
      <c r="G963" s="22"/>
      <c r="L963" s="14"/>
      <c r="M963" s="14"/>
      <c r="O963" s="23"/>
      <c r="AB963" s="14"/>
      <c r="AC963" s="14"/>
    </row>
    <row r="964" spans="6:29" ht="15.75" customHeight="1">
      <c r="F964" s="22"/>
      <c r="G964" s="22"/>
      <c r="L964" s="14"/>
      <c r="M964" s="14"/>
      <c r="O964" s="23"/>
      <c r="AB964" s="14"/>
      <c r="AC964" s="14"/>
    </row>
    <row r="965" spans="6:29" ht="15.75" customHeight="1">
      <c r="F965" s="22"/>
      <c r="G965" s="22"/>
      <c r="L965" s="14"/>
      <c r="M965" s="14"/>
      <c r="O965" s="23"/>
      <c r="AB965" s="14"/>
      <c r="AC965" s="14"/>
    </row>
    <row r="966" spans="6:29" ht="15.75" customHeight="1">
      <c r="F966" s="22"/>
      <c r="G966" s="22"/>
      <c r="L966" s="14"/>
      <c r="M966" s="14"/>
      <c r="O966" s="23"/>
      <c r="AB966" s="14"/>
      <c r="AC966" s="14"/>
    </row>
    <row r="967" spans="6:29" ht="15.75" customHeight="1">
      <c r="F967" s="22"/>
      <c r="G967" s="22"/>
      <c r="L967" s="14"/>
      <c r="M967" s="14"/>
      <c r="O967" s="23"/>
      <c r="AB967" s="14"/>
      <c r="AC967" s="14"/>
    </row>
    <row r="968" spans="6:29" ht="15.75" customHeight="1">
      <c r="F968" s="22"/>
      <c r="G968" s="22"/>
      <c r="L968" s="14"/>
      <c r="M968" s="14"/>
      <c r="O968" s="23"/>
      <c r="AB968" s="14"/>
      <c r="AC968" s="14"/>
    </row>
    <row r="969" spans="6:29" ht="15.75" customHeight="1">
      <c r="F969" s="22"/>
      <c r="G969" s="22"/>
      <c r="L969" s="14"/>
      <c r="M969" s="14"/>
      <c r="O969" s="23"/>
      <c r="AB969" s="14"/>
      <c r="AC969" s="14"/>
    </row>
    <row r="970" spans="6:29" ht="15.75" customHeight="1">
      <c r="F970" s="22"/>
      <c r="G970" s="22"/>
      <c r="L970" s="14"/>
      <c r="M970" s="14"/>
      <c r="O970" s="23"/>
      <c r="AB970" s="14"/>
      <c r="AC970" s="14"/>
    </row>
    <row r="971" spans="6:29" ht="15.75" customHeight="1">
      <c r="F971" s="22"/>
      <c r="G971" s="22"/>
      <c r="L971" s="14"/>
      <c r="M971" s="14"/>
      <c r="O971" s="23"/>
      <c r="AB971" s="14"/>
      <c r="AC971" s="14"/>
    </row>
    <row r="972" spans="6:29" ht="15.75" customHeight="1">
      <c r="F972" s="22"/>
      <c r="G972" s="22"/>
      <c r="L972" s="14"/>
      <c r="M972" s="14"/>
      <c r="O972" s="23"/>
      <c r="AB972" s="14"/>
      <c r="AC972" s="14"/>
    </row>
    <row r="973" spans="6:29" ht="15.75" customHeight="1">
      <c r="F973" s="22"/>
      <c r="G973" s="22"/>
      <c r="L973" s="14"/>
      <c r="M973" s="14"/>
      <c r="O973" s="23"/>
      <c r="AB973" s="14"/>
      <c r="AC973" s="14"/>
    </row>
    <row r="974" spans="6:29" ht="15.75" customHeight="1">
      <c r="F974" s="22"/>
      <c r="G974" s="22"/>
      <c r="L974" s="14"/>
      <c r="M974" s="14"/>
      <c r="O974" s="23"/>
      <c r="AB974" s="14"/>
      <c r="AC974" s="14"/>
    </row>
    <row r="975" spans="6:29" ht="15.75" customHeight="1">
      <c r="F975" s="22"/>
      <c r="G975" s="22"/>
      <c r="L975" s="14"/>
      <c r="M975" s="14"/>
      <c r="O975" s="23"/>
      <c r="AB975" s="14"/>
      <c r="AC975" s="14"/>
    </row>
    <row r="976" spans="6:29" ht="15.75" customHeight="1">
      <c r="F976" s="22"/>
      <c r="G976" s="22"/>
      <c r="L976" s="14"/>
      <c r="M976" s="14"/>
      <c r="O976" s="23"/>
      <c r="AB976" s="14"/>
      <c r="AC976" s="14"/>
    </row>
    <row r="977" spans="6:29" ht="15.75" customHeight="1">
      <c r="F977" s="22"/>
      <c r="G977" s="22"/>
      <c r="L977" s="14"/>
      <c r="M977" s="14"/>
      <c r="O977" s="23"/>
      <c r="AB977" s="14"/>
      <c r="AC977" s="14"/>
    </row>
    <row r="978" spans="6:29" ht="15.75" customHeight="1">
      <c r="F978" s="22"/>
      <c r="G978" s="22"/>
      <c r="L978" s="14"/>
      <c r="M978" s="14"/>
      <c r="O978" s="23"/>
      <c r="AB978" s="14"/>
      <c r="AC978" s="14"/>
    </row>
    <row r="979" spans="6:29" ht="15.75" customHeight="1">
      <c r="F979" s="22"/>
      <c r="G979" s="22"/>
      <c r="L979" s="14"/>
      <c r="M979" s="14"/>
      <c r="O979" s="23"/>
      <c r="AB979" s="14"/>
      <c r="AC979" s="14"/>
    </row>
    <row r="980" spans="6:29" ht="15.75" customHeight="1">
      <c r="F980" s="22"/>
      <c r="G980" s="22"/>
      <c r="L980" s="14"/>
      <c r="M980" s="14"/>
      <c r="O980" s="23"/>
      <c r="AB980" s="14"/>
      <c r="AC980" s="14"/>
    </row>
    <row r="981" spans="6:29" ht="15.75" customHeight="1">
      <c r="F981" s="22"/>
      <c r="G981" s="22"/>
      <c r="L981" s="14"/>
      <c r="M981" s="14"/>
      <c r="O981" s="23"/>
      <c r="AB981" s="14"/>
      <c r="AC981" s="14"/>
    </row>
    <row r="982" spans="6:29" ht="15.75" customHeight="1">
      <c r="F982" s="22"/>
      <c r="G982" s="22"/>
      <c r="L982" s="14"/>
      <c r="M982" s="14"/>
      <c r="O982" s="23"/>
      <c r="AB982" s="14"/>
      <c r="AC982" s="14"/>
    </row>
    <row r="983" spans="6:29" ht="15.75" customHeight="1">
      <c r="F983" s="22"/>
      <c r="G983" s="22"/>
      <c r="L983" s="14"/>
      <c r="M983" s="14"/>
      <c r="O983" s="23"/>
      <c r="AB983" s="14"/>
      <c r="AC983" s="14"/>
    </row>
    <row r="984" spans="6:29" ht="15.75" customHeight="1">
      <c r="F984" s="22"/>
      <c r="G984" s="22"/>
      <c r="L984" s="14"/>
      <c r="M984" s="14"/>
      <c r="O984" s="23"/>
      <c r="AB984" s="14"/>
      <c r="AC984" s="14"/>
    </row>
    <row r="985" spans="6:29" ht="15.75" customHeight="1">
      <c r="F985" s="22"/>
      <c r="G985" s="22"/>
      <c r="L985" s="14"/>
      <c r="M985" s="14"/>
      <c r="O985" s="23"/>
      <c r="AB985" s="14"/>
      <c r="AC985" s="14"/>
    </row>
    <row r="986" spans="6:29" ht="15.75" customHeight="1">
      <c r="F986" s="22"/>
      <c r="G986" s="22"/>
      <c r="L986" s="14"/>
      <c r="M986" s="14"/>
      <c r="O986" s="23"/>
      <c r="AB986" s="14"/>
      <c r="AC986" s="14"/>
    </row>
    <row r="987" spans="6:29" ht="15.75" customHeight="1">
      <c r="F987" s="22"/>
      <c r="G987" s="22"/>
      <c r="L987" s="14"/>
      <c r="M987" s="14"/>
      <c r="O987" s="23"/>
      <c r="AB987" s="14"/>
      <c r="AC987" s="14"/>
    </row>
    <row r="988" spans="6:29" ht="15.75" customHeight="1">
      <c r="F988" s="22"/>
      <c r="G988" s="22"/>
      <c r="L988" s="14"/>
      <c r="M988" s="14"/>
      <c r="O988" s="23"/>
      <c r="AB988" s="14"/>
      <c r="AC988" s="14"/>
    </row>
    <row r="989" spans="6:29" ht="15.75" customHeight="1">
      <c r="F989" s="22"/>
      <c r="G989" s="22"/>
      <c r="L989" s="14"/>
      <c r="M989" s="14"/>
      <c r="O989" s="23"/>
      <c r="AB989" s="14"/>
      <c r="AC989" s="14"/>
    </row>
    <row r="990" spans="6:29" ht="15.75" customHeight="1">
      <c r="F990" s="22"/>
      <c r="G990" s="22"/>
      <c r="L990" s="14"/>
      <c r="M990" s="14"/>
      <c r="O990" s="23"/>
      <c r="AB990" s="14"/>
      <c r="AC990" s="14"/>
    </row>
    <row r="991" spans="6:29" ht="15.75" customHeight="1">
      <c r="F991" s="22"/>
      <c r="G991" s="22"/>
      <c r="L991" s="14"/>
      <c r="M991" s="14"/>
      <c r="O991" s="23"/>
      <c r="AB991" s="14"/>
      <c r="AC991" s="14"/>
    </row>
    <row r="992" spans="6:29" ht="15.75" customHeight="1">
      <c r="F992" s="22"/>
      <c r="G992" s="22"/>
      <c r="L992" s="14"/>
      <c r="M992" s="14"/>
      <c r="O992" s="23"/>
      <c r="AB992" s="14"/>
      <c r="AC992" s="14"/>
    </row>
    <row r="993" spans="6:29" ht="15.75" customHeight="1">
      <c r="F993" s="22"/>
      <c r="G993" s="22"/>
      <c r="L993" s="14"/>
      <c r="M993" s="14"/>
      <c r="O993" s="23"/>
      <c r="AB993" s="14"/>
      <c r="AC993" s="14"/>
    </row>
    <row r="994" spans="6:29" ht="15.75" customHeight="1">
      <c r="F994" s="22"/>
      <c r="G994" s="22"/>
      <c r="L994" s="14"/>
      <c r="M994" s="14"/>
      <c r="O994" s="23"/>
      <c r="AB994" s="14"/>
      <c r="AC994" s="14"/>
    </row>
    <row r="995" spans="6:29" ht="15.75" customHeight="1">
      <c r="F995" s="22"/>
      <c r="G995" s="22"/>
      <c r="L995" s="14"/>
      <c r="M995" s="14"/>
      <c r="O995" s="23"/>
      <c r="AB995" s="14"/>
      <c r="AC995" s="14"/>
    </row>
    <row r="996" spans="6:29" ht="15.75" customHeight="1">
      <c r="F996" s="22"/>
      <c r="G996" s="22"/>
      <c r="L996" s="14"/>
      <c r="M996" s="14"/>
      <c r="O996" s="23"/>
      <c r="AB996" s="14"/>
      <c r="AC996" s="14"/>
    </row>
    <row r="997" spans="6:29" ht="15.75" customHeight="1">
      <c r="F997" s="22"/>
      <c r="G997" s="22"/>
      <c r="L997" s="14"/>
      <c r="M997" s="14"/>
      <c r="O997" s="23"/>
      <c r="AB997" s="14"/>
      <c r="AC997" s="14"/>
    </row>
    <row r="998" spans="6:29" ht="15.75" customHeight="1">
      <c r="F998" s="22"/>
      <c r="G998" s="22"/>
      <c r="L998" s="14"/>
      <c r="M998" s="14"/>
      <c r="O998" s="23"/>
      <c r="AB998" s="14"/>
      <c r="AC998" s="14"/>
    </row>
    <row r="999" spans="6:29" ht="15.75" customHeight="1">
      <c r="F999" s="22"/>
      <c r="G999" s="22"/>
      <c r="L999" s="14"/>
      <c r="M999" s="14"/>
      <c r="O999" s="23"/>
      <c r="AB999" s="14"/>
      <c r="AC999" s="14"/>
    </row>
    <row r="1000" spans="6:29" ht="15.75" customHeight="1">
      <c r="F1000" s="22"/>
      <c r="G1000" s="22"/>
      <c r="L1000" s="14"/>
      <c r="M1000" s="14"/>
      <c r="O1000" s="23"/>
      <c r="AB1000" s="14"/>
      <c r="AC1000" s="14"/>
    </row>
  </sheetData>
  <pageMargins left="0.7" right="0.7" top="0.75" bottom="0.75" header="0" footer="0"/>
  <pageSetup paperSize="8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E4A82750D30A4A95C24586CD38D11C" ma:contentTypeVersion="17" ma:contentTypeDescription="Utwórz nowy dokument." ma:contentTypeScope="" ma:versionID="4938f13e0fff5c1d3700e67797032606">
  <xsd:schema xmlns:xsd="http://www.w3.org/2001/XMLSchema" xmlns:xs="http://www.w3.org/2001/XMLSchema" xmlns:p="http://schemas.microsoft.com/office/2006/metadata/properties" xmlns:ns2="4f8254bb-8774-4cb5-869f-7a1568986cfd" xmlns:ns3="a958d276-0815-48a6-86d0-77b0ce78ddcf" targetNamespace="http://schemas.microsoft.com/office/2006/metadata/properties" ma:root="true" ma:fieldsID="576e9037d651c167e3c39cf19f05436e" ns2:_="" ns3:_="">
    <xsd:import namespace="4f8254bb-8774-4cb5-869f-7a1568986cfd"/>
    <xsd:import namespace="a958d276-0815-48a6-86d0-77b0ce78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Osob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254bb-8774-4cb5-869f-7a1568986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fc684e01-6654-4fed-ba8b-5e2648215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soba" ma:index="22" nillable="true" ma:displayName="Osoba" ma:format="Dropdown" ma:list="UserInfo" ma:SharePointGroup="0" ma:internalName="Osob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8d276-0815-48a6-86d0-77b0ce78d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3c6c40-c117-42c0-84f3-ee7d83cd1429}" ma:internalName="TaxCatchAll" ma:showField="CatchAllData" ma:web="a958d276-0815-48a6-86d0-77b0ce78d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58d276-0815-48a6-86d0-77b0ce78ddcf" xsi:nil="true"/>
    <lcf76f155ced4ddcb4097134ff3c332f xmlns="4f8254bb-8774-4cb5-869f-7a1568986cfd">
      <Terms xmlns="http://schemas.microsoft.com/office/infopath/2007/PartnerControls"/>
    </lcf76f155ced4ddcb4097134ff3c332f>
    <Osoba xmlns="4f8254bb-8774-4cb5-869f-7a1568986cfd">
      <UserInfo>
        <DisplayName/>
        <AccountId xsi:nil="true"/>
        <AccountType/>
      </UserInfo>
    </Osoba>
  </documentManagement>
</p:properties>
</file>

<file path=customXml/itemProps1.xml><?xml version="1.0" encoding="utf-8"?>
<ds:datastoreItem xmlns:ds="http://schemas.openxmlformats.org/officeDocument/2006/customXml" ds:itemID="{0000DFF4-3512-4C9A-9998-69A690484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8254bb-8774-4cb5-869f-7a1568986cfd"/>
    <ds:schemaRef ds:uri="a958d276-0815-48a6-86d0-77b0ce78d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A3318-057C-40E2-AACA-2CA4DE5F0E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85C737-84E0-4BF8-8608-A3AC18827DCA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958d276-0815-48a6-86d0-77b0ce78ddcf"/>
    <ds:schemaRef ds:uri="4f8254bb-8774-4cb5-869f-7a1568986cf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18.07.2025</vt:lpstr>
      <vt:lpstr>Komórki lokatorskie</vt:lpstr>
      <vt:lpstr>Miejsca postojowe</vt:lpstr>
      <vt:lpstr>2025.04.07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Piotr Sokolski</cp:lastModifiedBy>
  <cp:lastPrinted>2025-07-18T07:50:38Z</cp:lastPrinted>
  <dcterms:created xsi:type="dcterms:W3CDTF">2015-06-05T18:19:34Z</dcterms:created>
  <dcterms:modified xsi:type="dcterms:W3CDTF">2025-09-11T20:49:30Z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0x010100B8E4A82750D30A4A95C24586CD38D11C</vt:lpwstr>
  </property>
  <property fmtid="{D5CDD505-2E9C-101B-9397-08002B2CF9AE}" pid="3" name="MediaServiceImageTags">
    <vt:lpwstr/>
  </property>
</Properties>
</file>