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ropbox\WZGÓRZA ŁAGIEWNICKIE\"/>
    </mc:Choice>
  </mc:AlternateContent>
  <xr:revisionPtr revIDLastSave="0" documentId="8_{1A099978-FD8D-4C12-8CE1-F46F94D88A12}" xr6:coauthVersionLast="47" xr6:coauthVersionMax="47" xr10:uidLastSave="{00000000-0000-0000-0000-000000000000}"/>
  <bookViews>
    <workbookView xWindow="-28920" yWindow="-120" windowWidth="29040" windowHeight="15225" xr2:uid="{A799EB82-CBA0-4F37-9A0A-B99B57C7B8E7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G5" i="1"/>
  <c r="G7" i="1"/>
  <c r="E7" i="1"/>
  <c r="E5" i="1"/>
  <c r="G37" i="1" l="1"/>
  <c r="G30" i="1"/>
  <c r="G26" i="1"/>
  <c r="G23" i="1"/>
  <c r="G16" i="1"/>
  <c r="G12" i="1"/>
  <c r="G9" i="1"/>
  <c r="G40" i="1"/>
  <c r="G33" i="1"/>
  <c r="G20" i="1" l="1"/>
  <c r="E40" i="1"/>
  <c r="E37" i="1"/>
  <c r="E33" i="1"/>
  <c r="E30" i="1"/>
  <c r="E26" i="1"/>
  <c r="E23" i="1"/>
  <c r="E20" i="1"/>
  <c r="E12" i="1"/>
  <c r="E16" i="1"/>
  <c r="D24" i="1"/>
  <c r="D41" i="1"/>
  <c r="D38" i="1"/>
  <c r="D34" i="1"/>
  <c r="D31" i="1"/>
  <c r="D27" i="1"/>
  <c r="D21" i="1"/>
  <c r="D17" i="1"/>
  <c r="D13" i="1"/>
  <c r="G13" i="1" s="1"/>
  <c r="D10" i="1"/>
  <c r="G10" i="1" l="1"/>
  <c r="G31" i="1"/>
  <c r="G34" i="1"/>
  <c r="G38" i="1"/>
  <c r="G17" i="1"/>
  <c r="G41" i="1"/>
  <c r="G21" i="1"/>
  <c r="G27" i="1"/>
  <c r="G24" i="1"/>
</calcChain>
</file>

<file path=xl/sharedStrings.xml><?xml version="1.0" encoding="utf-8"?>
<sst xmlns="http://schemas.openxmlformats.org/spreadsheetml/2006/main" count="70" uniqueCount="61">
  <si>
    <t>Numer mieszkania</t>
  </si>
  <si>
    <t>Powierzchnia mieszkania</t>
  </si>
  <si>
    <t>wartość brutto</t>
  </si>
  <si>
    <t>Cena miejsce postojowe</t>
  </si>
  <si>
    <t>5B(piętro + poddasze)</t>
  </si>
  <si>
    <t>7A(parter)</t>
  </si>
  <si>
    <t>7B(piętro + poddasze)</t>
  </si>
  <si>
    <t>9B(piętro + poddasze)</t>
  </si>
  <si>
    <t>10B(piętro + poddasze)</t>
  </si>
  <si>
    <t>11B(piętro + poddasze)</t>
  </si>
  <si>
    <t>4B (piętro + poddasze)</t>
  </si>
  <si>
    <t>BUDYNEK 4 i 5 (bliźniak)</t>
  </si>
  <si>
    <t xml:space="preserve"> środkowy</t>
  </si>
  <si>
    <t>Piętro 47,1 m2 poddasze 27,86m2</t>
  </si>
  <si>
    <t>BUDYNEK 6,7 (bliźniak)</t>
  </si>
  <si>
    <t>Budynek 10,11</t>
  </si>
  <si>
    <t>BUDYNEK 12,13,14</t>
  </si>
  <si>
    <t>13A (parter)</t>
  </si>
  <si>
    <t>13B (piętro + poddasze)</t>
  </si>
  <si>
    <t>14A (parter)</t>
  </si>
  <si>
    <t>14B (piętro + poddasze)</t>
  </si>
  <si>
    <t>Piętro 58,03m2 poddasze 32,63m2</t>
  </si>
  <si>
    <t>Piętro 59 m2 poddasze 32,27m2</t>
  </si>
  <si>
    <t>BUDYNEK 15,16,17</t>
  </si>
  <si>
    <t>16A (parter)</t>
  </si>
  <si>
    <t>16B (piętro + poddasze)</t>
  </si>
  <si>
    <t>17A (parter)</t>
  </si>
  <si>
    <t>17B (piętro + poddasze)</t>
  </si>
  <si>
    <t>CENA ZA M2 BRUTTO</t>
  </si>
  <si>
    <t>BUDYNEK 8,9 (bliźniak)</t>
  </si>
  <si>
    <t>Powerzchnia ogródka</t>
  </si>
  <si>
    <t>4A (parter)</t>
  </si>
  <si>
    <t>5A (parter)</t>
  </si>
  <si>
    <t>9A (parter)</t>
  </si>
  <si>
    <t>10A (parter)</t>
  </si>
  <si>
    <t>11A (parter)</t>
  </si>
  <si>
    <t>Komentarz</t>
  </si>
  <si>
    <t>Miejsce postojowe</t>
  </si>
  <si>
    <t>6</t>
  </si>
  <si>
    <t>5</t>
  </si>
  <si>
    <t>8</t>
  </si>
  <si>
    <t>7</t>
  </si>
  <si>
    <t>12</t>
  </si>
  <si>
    <t>11</t>
  </si>
  <si>
    <t>18</t>
  </si>
  <si>
    <t>22</t>
  </si>
  <si>
    <t>21</t>
  </si>
  <si>
    <t>24</t>
  </si>
  <si>
    <t>23</t>
  </si>
  <si>
    <t>20</t>
  </si>
  <si>
    <t>34</t>
  </si>
  <si>
    <t>33</t>
  </si>
  <si>
    <t>32</t>
  </si>
  <si>
    <t>31</t>
  </si>
  <si>
    <t>28</t>
  </si>
  <si>
    <t>27</t>
  </si>
  <si>
    <t>30</t>
  </si>
  <si>
    <t>29</t>
  </si>
  <si>
    <t>BUDYNEK 1,2,3 (szeregowiec)</t>
  </si>
  <si>
    <t>2A (parter)</t>
  </si>
  <si>
    <t>3A (parter)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</si>
</sst>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color rgb="FF0070C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49" fontId="1" fillId="0" borderId="6" xfId="0" applyNumberFormat="1" applyFont="1" applyBorder="1"/>
    <xf numFmtId="49" fontId="1" fillId="0" borderId="7" xfId="0" applyNumberFormat="1" applyFont="1" applyBorder="1"/>
    <xf numFmtId="2" fontId="1" fillId="0" borderId="7" xfId="0" applyNumberFormat="1" applyFont="1" applyBorder="1"/>
    <xf numFmtId="4" fontId="1" fillId="0" borderId="7" xfId="0" applyNumberFormat="1" applyFont="1" applyBorder="1"/>
    <xf numFmtId="49" fontId="1" fillId="0" borderId="10" xfId="0" applyNumberFormat="1" applyFont="1" applyBorder="1"/>
    <xf numFmtId="49" fontId="1" fillId="0" borderId="11" xfId="0" applyNumberFormat="1" applyFont="1" applyBorder="1"/>
    <xf numFmtId="2" fontId="1" fillId="0" borderId="11" xfId="0" applyNumberFormat="1" applyFont="1" applyBorder="1"/>
    <xf numFmtId="4" fontId="1" fillId="0" borderId="11" xfId="0" applyNumberFormat="1" applyFont="1" applyBorder="1"/>
    <xf numFmtId="4" fontId="1" fillId="0" borderId="8" xfId="0" applyNumberFormat="1" applyFont="1" applyBorder="1"/>
    <xf numFmtId="4" fontId="1" fillId="0" borderId="12" xfId="0" applyNumberFormat="1" applyFont="1" applyBorder="1"/>
    <xf numFmtId="2" fontId="1" fillId="0" borderId="13" xfId="0" applyNumberFormat="1" applyFont="1" applyBorder="1"/>
    <xf numFmtId="49" fontId="1" fillId="0" borderId="4" xfId="0" applyNumberFormat="1" applyFont="1" applyBorder="1"/>
    <xf numFmtId="49" fontId="1" fillId="0" borderId="0" xfId="0" applyNumberFormat="1" applyFont="1"/>
    <xf numFmtId="2" fontId="1" fillId="0" borderId="0" xfId="0" applyNumberFormat="1" applyFont="1"/>
    <xf numFmtId="4" fontId="1" fillId="0" borderId="0" xfId="0" applyNumberFormat="1" applyFont="1"/>
    <xf numFmtId="4" fontId="1" fillId="0" borderId="5" xfId="0" applyNumberFormat="1" applyFont="1" applyBorder="1"/>
    <xf numFmtId="4" fontId="1" fillId="0" borderId="9" xfId="0" applyNumberFormat="1" applyFont="1" applyBorder="1"/>
    <xf numFmtId="0" fontId="1" fillId="0" borderId="0" xfId="0" applyFont="1"/>
    <xf numFmtId="49" fontId="4" fillId="2" borderId="18" xfId="0" applyNumberFormat="1" applyFont="1" applyFill="1" applyBorder="1"/>
    <xf numFmtId="49" fontId="4" fillId="2" borderId="19" xfId="0" applyNumberFormat="1" applyFont="1" applyFill="1" applyBorder="1"/>
    <xf numFmtId="2" fontId="4" fillId="2" borderId="19" xfId="0" applyNumberFormat="1" applyFont="1" applyFill="1" applyBorder="1"/>
    <xf numFmtId="4" fontId="4" fillId="2" borderId="19" xfId="0" applyNumberFormat="1" applyFont="1" applyFill="1" applyBorder="1"/>
    <xf numFmtId="4" fontId="4" fillId="2" borderId="20" xfId="0" applyNumberFormat="1" applyFont="1" applyFill="1" applyBorder="1"/>
    <xf numFmtId="49" fontId="1" fillId="0" borderId="16" xfId="0" applyNumberFormat="1" applyFont="1" applyBorder="1"/>
    <xf numFmtId="49" fontId="1" fillId="0" borderId="17" xfId="0" applyNumberFormat="1" applyFont="1" applyBorder="1"/>
    <xf numFmtId="2" fontId="1" fillId="0" borderId="17" xfId="0" applyNumberFormat="1" applyFont="1" applyBorder="1"/>
    <xf numFmtId="4" fontId="1" fillId="0" borderId="17" xfId="0" applyNumberFormat="1" applyFont="1" applyBorder="1"/>
    <xf numFmtId="4" fontId="1" fillId="0" borderId="0" xfId="0" applyNumberFormat="1" applyFont="1" applyAlignment="1">
      <alignment horizontal="right"/>
    </xf>
    <xf numFmtId="49" fontId="0" fillId="0" borderId="6" xfId="0" applyNumberFormat="1" applyBorder="1"/>
    <xf numFmtId="49" fontId="0" fillId="0" borderId="7" xfId="0" applyNumberFormat="1" applyBorder="1"/>
    <xf numFmtId="2" fontId="0" fillId="0" borderId="7" xfId="0" applyNumberFormat="1" applyBorder="1"/>
    <xf numFmtId="4" fontId="0" fillId="0" borderId="7" xfId="0" applyNumberFormat="1" applyBorder="1"/>
    <xf numFmtId="4" fontId="0" fillId="0" borderId="8" xfId="0" applyNumberFormat="1" applyBorder="1"/>
    <xf numFmtId="49" fontId="0" fillId="0" borderId="10" xfId="0" applyNumberFormat="1" applyBorder="1"/>
    <xf numFmtId="49" fontId="0" fillId="0" borderId="11" xfId="0" applyNumberFormat="1" applyBorder="1"/>
    <xf numFmtId="2" fontId="0" fillId="0" borderId="11" xfId="0" applyNumberFormat="1" applyBorder="1"/>
    <xf numFmtId="4" fontId="0" fillId="0" borderId="11" xfId="0" applyNumberFormat="1" applyBorder="1"/>
    <xf numFmtId="4" fontId="0" fillId="0" borderId="12" xfId="0" applyNumberFormat="1" applyBorder="1"/>
    <xf numFmtId="49" fontId="4" fillId="2" borderId="21" xfId="0" applyNumberFormat="1" applyFont="1" applyFill="1" applyBorder="1"/>
    <xf numFmtId="49" fontId="1" fillId="0" borderId="14" xfId="0" applyNumberFormat="1" applyFont="1" applyBorder="1"/>
    <xf numFmtId="49" fontId="1" fillId="0" borderId="22" xfId="0" applyNumberFormat="1" applyFont="1" applyBorder="1"/>
    <xf numFmtId="49" fontId="0" fillId="0" borderId="14" xfId="0" applyNumberFormat="1" applyBorder="1"/>
    <xf numFmtId="49" fontId="0" fillId="0" borderId="22" xfId="0" applyNumberFormat="1" applyBorder="1"/>
    <xf numFmtId="49" fontId="4" fillId="0" borderId="0" xfId="0" applyNumberFormat="1" applyFont="1"/>
    <xf numFmtId="2" fontId="4" fillId="0" borderId="0" xfId="0" applyNumberFormat="1" applyFont="1"/>
    <xf numFmtId="4" fontId="4" fillId="0" borderId="0" xfId="0" applyNumberFormat="1" applyFont="1"/>
    <xf numFmtId="49" fontId="1" fillId="0" borderId="18" xfId="0" applyNumberFormat="1" applyFont="1" applyBorder="1"/>
    <xf numFmtId="49" fontId="1" fillId="0" borderId="19" xfId="0" applyNumberFormat="1" applyFont="1" applyBorder="1"/>
    <xf numFmtId="2" fontId="1" fillId="0" borderId="19" xfId="0" applyNumberFormat="1" applyFont="1" applyBorder="1"/>
    <xf numFmtId="0" fontId="1" fillId="0" borderId="19" xfId="0" applyFont="1" applyBorder="1"/>
    <xf numFmtId="4" fontId="1" fillId="0" borderId="19" xfId="0" applyNumberFormat="1" applyFont="1" applyBorder="1"/>
    <xf numFmtId="4" fontId="1" fillId="0" borderId="20" xfId="0" applyNumberFormat="1" applyFont="1" applyBorder="1"/>
    <xf numFmtId="4" fontId="1" fillId="0" borderId="11" xfId="0" applyNumberFormat="1" applyFont="1" applyBorder="1" applyAlignment="1">
      <alignment horizontal="right"/>
    </xf>
    <xf numFmtId="4" fontId="1" fillId="0" borderId="7" xfId="0" applyNumberFormat="1" applyFont="1" applyBorder="1" applyAlignment="1">
      <alignment horizontal="right"/>
    </xf>
    <xf numFmtId="4" fontId="1" fillId="0" borderId="17" xfId="0" applyNumberFormat="1" applyFont="1" applyBorder="1" applyAlignment="1">
      <alignment horizontal="right"/>
    </xf>
    <xf numFmtId="4" fontId="0" fillId="0" borderId="7" xfId="0" applyNumberFormat="1" applyBorder="1" applyAlignment="1">
      <alignment horizontal="right"/>
    </xf>
    <xf numFmtId="4" fontId="0" fillId="0" borderId="11" xfId="0" applyNumberFormat="1" applyBorder="1" applyAlignment="1">
      <alignment horizontal="right"/>
    </xf>
    <xf numFmtId="4" fontId="1" fillId="0" borderId="15" xfId="0" applyNumberFormat="1" applyFont="1" applyBorder="1" applyAlignment="1">
      <alignment horizontal="right"/>
    </xf>
    <xf numFmtId="49" fontId="2" fillId="0" borderId="1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23" xfId="0" applyNumberFormat="1" applyFont="1" applyBorder="1" applyAlignment="1">
      <alignment horizontal="center"/>
    </xf>
    <xf numFmtId="49" fontId="5" fillId="0" borderId="24" xfId="0" applyNumberFormat="1" applyFont="1" applyBorder="1" applyAlignment="1">
      <alignment horizontal="center"/>
    </xf>
    <xf numFmtId="49" fontId="5" fillId="0" borderId="25" xfId="0" applyNumberFormat="1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7CC7-14D6-4F2C-A836-F16BDCC25225}">
  <sheetPr>
    <pageSetUpPr fitToPage="1"/>
  </sheetPr>
  <dimension ref="A1:I1048456"/>
  <sheetViews>
    <sheetView tabSelected="1" zoomScale="110" zoomScaleNormal="110" workbookViewId="0">
      <pane ySplit="3" topLeftCell="A4" activePane="bottomLeft" state="frozen"/>
      <selection pane="bottomLeft" activeCell="A36" sqref="A36:XFD36"/>
    </sheetView>
  </sheetViews>
  <sheetFormatPr defaultColWidth="8.734375" defaultRowHeight="14.4" x14ac:dyDescent="0.55000000000000004"/>
  <cols>
    <col min="1" max="1" width="37.62890625" style="13" bestFit="1" customWidth="1"/>
    <col min="2" max="2" width="17.734375" style="13" customWidth="1"/>
    <col min="3" max="3" width="18.47265625" style="13" customWidth="1"/>
    <col min="4" max="4" width="16.89453125" style="14" customWidth="1"/>
    <col min="5" max="5" width="20.5234375" style="14" customWidth="1"/>
    <col min="6" max="6" width="19.7890625" style="15" bestFit="1" customWidth="1"/>
    <col min="7" max="7" width="18.89453125" style="15" customWidth="1"/>
    <col min="8" max="8" width="23" style="15" bestFit="1" customWidth="1"/>
    <col min="9" max="9" width="11.5234375" style="18" bestFit="1" customWidth="1"/>
    <col min="10" max="10" width="33.15625" style="18" bestFit="1" customWidth="1"/>
    <col min="11" max="16384" width="8.734375" style="18"/>
  </cols>
  <sheetData>
    <row r="1" spans="1:8" x14ac:dyDescent="0.55000000000000004">
      <c r="A1" s="14"/>
      <c r="B1" s="14"/>
      <c r="C1" s="18"/>
    </row>
    <row r="2" spans="1:8" ht="14.7" thickBot="1" x14ac:dyDescent="0.6"/>
    <row r="3" spans="1:8" ht="15.9" thickBot="1" x14ac:dyDescent="0.65">
      <c r="A3" s="19" t="s">
        <v>0</v>
      </c>
      <c r="B3" s="39" t="s">
        <v>37</v>
      </c>
      <c r="C3" s="20" t="s">
        <v>36</v>
      </c>
      <c r="D3" s="21" t="s">
        <v>1</v>
      </c>
      <c r="E3" s="21" t="s">
        <v>30</v>
      </c>
      <c r="F3" s="22" t="s">
        <v>28</v>
      </c>
      <c r="G3" s="22" t="s">
        <v>2</v>
      </c>
      <c r="H3" s="23" t="s">
        <v>3</v>
      </c>
    </row>
    <row r="4" spans="1:8" ht="18.600000000000001" thickBot="1" x14ac:dyDescent="0.75">
      <c r="A4" s="62" t="s">
        <v>58</v>
      </c>
      <c r="B4" s="63"/>
      <c r="C4" s="63"/>
      <c r="D4" s="63"/>
      <c r="E4" s="63"/>
      <c r="F4" s="63"/>
      <c r="G4" s="63"/>
      <c r="H4" s="64"/>
    </row>
    <row r="5" spans="1:8" customFormat="1" ht="14.7" thickBot="1" x14ac:dyDescent="0.6">
      <c r="A5" s="47" t="s">
        <v>59</v>
      </c>
      <c r="B5" s="48" t="s">
        <v>12</v>
      </c>
      <c r="C5" s="48"/>
      <c r="D5" s="49">
        <v>49.5</v>
      </c>
      <c r="E5" s="50">
        <f>30+27</f>
        <v>57</v>
      </c>
      <c r="F5" s="51">
        <v>14500</v>
      </c>
      <c r="G5" s="51">
        <f>D5*F5</f>
        <v>717750</v>
      </c>
      <c r="H5" s="52">
        <v>20000</v>
      </c>
    </row>
    <row r="6" spans="1:8" ht="15.9" thickBot="1" x14ac:dyDescent="0.65">
      <c r="A6" s="44"/>
      <c r="B6" s="44"/>
      <c r="C6" s="44"/>
      <c r="D6" s="45"/>
      <c r="E6" s="45"/>
      <c r="F6" s="46"/>
      <c r="G6" s="46"/>
      <c r="H6" s="46"/>
    </row>
    <row r="7" spans="1:8" customFormat="1" ht="14.7" thickBot="1" x14ac:dyDescent="0.6">
      <c r="A7" s="47" t="s">
        <v>60</v>
      </c>
      <c r="B7" s="48"/>
      <c r="C7" s="49"/>
      <c r="D7" s="49">
        <v>56.69</v>
      </c>
      <c r="E7" s="50">
        <f>47+33</f>
        <v>80</v>
      </c>
      <c r="F7" s="51">
        <v>14000</v>
      </c>
      <c r="G7" s="51">
        <f>D7*F7</f>
        <v>793660</v>
      </c>
      <c r="H7" s="52">
        <v>20000</v>
      </c>
    </row>
    <row r="8" spans="1:8" ht="18.600000000000001" thickBot="1" x14ac:dyDescent="0.75">
      <c r="A8" s="59" t="s">
        <v>11</v>
      </c>
      <c r="B8" s="60"/>
      <c r="C8" s="60"/>
      <c r="D8" s="60"/>
      <c r="E8" s="60"/>
      <c r="F8" s="60"/>
      <c r="G8" s="60"/>
      <c r="H8" s="61"/>
    </row>
    <row r="9" spans="1:8" x14ac:dyDescent="0.55000000000000004">
      <c r="A9" s="1" t="s">
        <v>31</v>
      </c>
      <c r="B9" s="40" t="s">
        <v>38</v>
      </c>
      <c r="C9" s="2"/>
      <c r="D9" s="3">
        <v>47.04</v>
      </c>
      <c r="E9" s="3">
        <f>13+225</f>
        <v>238</v>
      </c>
      <c r="F9" s="4">
        <v>15050</v>
      </c>
      <c r="G9" s="4">
        <f>D9*F9</f>
        <v>707952</v>
      </c>
      <c r="H9" s="9">
        <v>20000</v>
      </c>
    </row>
    <row r="10" spans="1:8" ht="14.7" thickBot="1" x14ac:dyDescent="0.6">
      <c r="A10" s="5" t="s">
        <v>10</v>
      </c>
      <c r="B10" s="41" t="s">
        <v>39</v>
      </c>
      <c r="C10" s="6" t="s">
        <v>13</v>
      </c>
      <c r="D10" s="7">
        <f>47.1+27.86</f>
        <v>74.960000000000008</v>
      </c>
      <c r="E10" s="7">
        <v>125</v>
      </c>
      <c r="F10" s="53">
        <v>11900</v>
      </c>
      <c r="G10" s="8">
        <f>D10*F10</f>
        <v>892024.00000000012</v>
      </c>
      <c r="H10" s="10">
        <v>20000</v>
      </c>
    </row>
    <row r="11" spans="1:8" ht="14.7" thickBot="1" x14ac:dyDescent="0.6">
      <c r="A11" s="12"/>
      <c r="F11" s="28"/>
      <c r="H11" s="16"/>
    </row>
    <row r="12" spans="1:8" x14ac:dyDescent="0.55000000000000004">
      <c r="A12" s="1" t="s">
        <v>32</v>
      </c>
      <c r="B12" s="40" t="s">
        <v>40</v>
      </c>
      <c r="C12" s="2"/>
      <c r="D12" s="3">
        <v>47.04</v>
      </c>
      <c r="E12" s="3">
        <f>13+38</f>
        <v>51</v>
      </c>
      <c r="F12" s="54">
        <v>14500</v>
      </c>
      <c r="G12" s="4">
        <f>D12*F12</f>
        <v>682080</v>
      </c>
      <c r="H12" s="9">
        <v>20000</v>
      </c>
    </row>
    <row r="13" spans="1:8" ht="14.7" thickBot="1" x14ac:dyDescent="0.6">
      <c r="A13" s="5" t="s">
        <v>4</v>
      </c>
      <c r="B13" s="41" t="s">
        <v>41</v>
      </c>
      <c r="C13" s="6" t="s">
        <v>13</v>
      </c>
      <c r="D13" s="7">
        <f>47.1+27.86</f>
        <v>74.960000000000008</v>
      </c>
      <c r="E13" s="7">
        <v>32</v>
      </c>
      <c r="F13" s="53">
        <v>11500</v>
      </c>
      <c r="G13" s="8">
        <f>D13*F13</f>
        <v>862040.00000000012</v>
      </c>
      <c r="H13" s="10">
        <v>20000</v>
      </c>
    </row>
    <row r="14" spans="1:8" ht="18.600000000000001" thickBot="1" x14ac:dyDescent="0.75">
      <c r="A14" s="59" t="s">
        <v>14</v>
      </c>
      <c r="B14" s="60"/>
      <c r="C14" s="60"/>
      <c r="D14" s="60"/>
      <c r="E14" s="60"/>
      <c r="F14" s="60"/>
      <c r="G14" s="60"/>
      <c r="H14" s="61"/>
    </row>
    <row r="15" spans="1:8" ht="14.7" thickBot="1" x14ac:dyDescent="0.6">
      <c r="A15" s="12"/>
      <c r="F15" s="28"/>
      <c r="H15" s="16"/>
    </row>
    <row r="16" spans="1:8" x14ac:dyDescent="0.55000000000000004">
      <c r="A16" s="1" t="s">
        <v>5</v>
      </c>
      <c r="B16" s="40" t="s">
        <v>42</v>
      </c>
      <c r="C16" s="2"/>
      <c r="D16" s="3">
        <v>47.04</v>
      </c>
      <c r="E16" s="3">
        <f>13+38</f>
        <v>51</v>
      </c>
      <c r="F16" s="54">
        <v>14500</v>
      </c>
      <c r="G16" s="4">
        <f>D16*F16</f>
        <v>682080</v>
      </c>
      <c r="H16" s="9">
        <v>20000</v>
      </c>
    </row>
    <row r="17" spans="1:9" ht="14.7" thickBot="1" x14ac:dyDescent="0.6">
      <c r="A17" s="5" t="s">
        <v>6</v>
      </c>
      <c r="B17" s="41" t="s">
        <v>43</v>
      </c>
      <c r="C17" s="6" t="s">
        <v>13</v>
      </c>
      <c r="D17" s="7">
        <f>47.1+27.86</f>
        <v>74.960000000000008</v>
      </c>
      <c r="E17" s="7">
        <v>68</v>
      </c>
      <c r="F17" s="53">
        <v>11500</v>
      </c>
      <c r="G17" s="8">
        <f>D17*F17</f>
        <v>862040.00000000012</v>
      </c>
      <c r="H17" s="10">
        <v>20000</v>
      </c>
    </row>
    <row r="18" spans="1:9" ht="14.7" thickBot="1" x14ac:dyDescent="0.6">
      <c r="A18" s="24"/>
      <c r="B18" s="25"/>
      <c r="C18" s="25"/>
      <c r="D18" s="26"/>
      <c r="E18" s="26"/>
      <c r="F18" s="55"/>
      <c r="G18" s="27"/>
      <c r="H18" s="16"/>
    </row>
    <row r="19" spans="1:9" ht="18.600000000000001" thickBot="1" x14ac:dyDescent="0.75">
      <c r="A19" s="59" t="s">
        <v>29</v>
      </c>
      <c r="B19" s="60"/>
      <c r="C19" s="60"/>
      <c r="D19" s="60"/>
      <c r="E19" s="60"/>
      <c r="F19" s="60"/>
      <c r="G19" s="60"/>
      <c r="H19" s="61"/>
    </row>
    <row r="20" spans="1:9" x14ac:dyDescent="0.55000000000000004">
      <c r="A20" s="1" t="s">
        <v>33</v>
      </c>
      <c r="B20" s="40" t="s">
        <v>49</v>
      </c>
      <c r="C20" s="2"/>
      <c r="D20" s="3">
        <v>47.04</v>
      </c>
      <c r="E20" s="3">
        <f>32+29</f>
        <v>61</v>
      </c>
      <c r="F20" s="54">
        <v>14500</v>
      </c>
      <c r="G20" s="4">
        <f>F20*D20</f>
        <v>682080</v>
      </c>
      <c r="H20" s="17">
        <v>20000</v>
      </c>
    </row>
    <row r="21" spans="1:9" ht="14.7" thickBot="1" x14ac:dyDescent="0.6">
      <c r="A21" s="5" t="s">
        <v>7</v>
      </c>
      <c r="B21" s="41" t="s">
        <v>44</v>
      </c>
      <c r="C21" s="6" t="s">
        <v>13</v>
      </c>
      <c r="D21" s="7">
        <f>47.1+27.86</f>
        <v>74.960000000000008</v>
      </c>
      <c r="E21" s="7">
        <v>83</v>
      </c>
      <c r="F21" s="53">
        <v>11900</v>
      </c>
      <c r="G21" s="8">
        <f>D21*F21</f>
        <v>892024.00000000012</v>
      </c>
      <c r="H21" s="17">
        <v>20000</v>
      </c>
    </row>
    <row r="22" spans="1:9" ht="18.600000000000001" thickBot="1" x14ac:dyDescent="0.75">
      <c r="A22" s="59" t="s">
        <v>15</v>
      </c>
      <c r="B22" s="60"/>
      <c r="C22" s="60"/>
      <c r="D22" s="60"/>
      <c r="E22" s="60"/>
      <c r="F22" s="60"/>
      <c r="G22" s="60"/>
      <c r="H22" s="61"/>
    </row>
    <row r="23" spans="1:9" x14ac:dyDescent="0.55000000000000004">
      <c r="A23" s="29" t="s">
        <v>34</v>
      </c>
      <c r="B23" s="42" t="s">
        <v>45</v>
      </c>
      <c r="C23" s="30"/>
      <c r="D23" s="31">
        <v>47.04</v>
      </c>
      <c r="E23" s="31">
        <f>32+29</f>
        <v>61</v>
      </c>
      <c r="F23" s="56">
        <v>14500</v>
      </c>
      <c r="G23" s="32">
        <f>D23*F23</f>
        <v>682080</v>
      </c>
      <c r="H23" s="33">
        <v>20000</v>
      </c>
      <c r="I23"/>
    </row>
    <row r="24" spans="1:9" ht="14.7" thickBot="1" x14ac:dyDescent="0.6">
      <c r="A24" s="34" t="s">
        <v>8</v>
      </c>
      <c r="B24" s="43" t="s">
        <v>46</v>
      </c>
      <c r="C24" s="35" t="s">
        <v>13</v>
      </c>
      <c r="D24" s="36">
        <f>47.1+27.86</f>
        <v>74.960000000000008</v>
      </c>
      <c r="E24" s="36">
        <v>78</v>
      </c>
      <c r="F24" s="57">
        <v>11900</v>
      </c>
      <c r="G24" s="37">
        <f>D24*F24</f>
        <v>892024.00000000012</v>
      </c>
      <c r="H24" s="38">
        <v>20000</v>
      </c>
      <c r="I24"/>
    </row>
    <row r="25" spans="1:9" ht="14.7" thickBot="1" x14ac:dyDescent="0.6">
      <c r="A25" s="12"/>
      <c r="F25" s="28"/>
      <c r="H25" s="16"/>
    </row>
    <row r="26" spans="1:9" x14ac:dyDescent="0.55000000000000004">
      <c r="A26" s="1" t="s">
        <v>35</v>
      </c>
      <c r="B26" s="40" t="s">
        <v>47</v>
      </c>
      <c r="C26" s="2"/>
      <c r="D26" s="3">
        <v>47.04</v>
      </c>
      <c r="E26" s="3">
        <f>32+13</f>
        <v>45</v>
      </c>
      <c r="F26" s="54">
        <v>14500</v>
      </c>
      <c r="G26" s="4">
        <f>D26*F26</f>
        <v>682080</v>
      </c>
      <c r="H26" s="9">
        <v>20000</v>
      </c>
    </row>
    <row r="27" spans="1:9" ht="14.7" thickBot="1" x14ac:dyDescent="0.6">
      <c r="A27" s="5" t="s">
        <v>9</v>
      </c>
      <c r="B27" s="41" t="s">
        <v>48</v>
      </c>
      <c r="C27" s="6" t="s">
        <v>13</v>
      </c>
      <c r="D27" s="7">
        <f>47.1+27.86</f>
        <v>74.960000000000008</v>
      </c>
      <c r="E27" s="7">
        <v>55</v>
      </c>
      <c r="F27" s="53">
        <v>11500</v>
      </c>
      <c r="G27" s="8">
        <f>D27*F27</f>
        <v>862040.00000000012</v>
      </c>
      <c r="H27" s="10">
        <v>20000</v>
      </c>
    </row>
    <row r="28" spans="1:9" ht="18.600000000000001" thickBot="1" x14ac:dyDescent="0.75">
      <c r="A28" s="59" t="s">
        <v>16</v>
      </c>
      <c r="B28" s="60"/>
      <c r="C28" s="60"/>
      <c r="D28" s="60"/>
      <c r="E28" s="60"/>
      <c r="F28" s="60"/>
      <c r="G28" s="60"/>
      <c r="H28" s="61"/>
    </row>
    <row r="29" spans="1:9" ht="14.7" thickBot="1" x14ac:dyDescent="0.6">
      <c r="A29" s="12"/>
      <c r="F29" s="28"/>
      <c r="H29" s="16"/>
    </row>
    <row r="30" spans="1:9" x14ac:dyDescent="0.55000000000000004">
      <c r="A30" s="1" t="s">
        <v>17</v>
      </c>
      <c r="B30" s="40" t="s">
        <v>50</v>
      </c>
      <c r="C30" s="2" t="s">
        <v>12</v>
      </c>
      <c r="D30" s="3">
        <v>49.75</v>
      </c>
      <c r="E30" s="3">
        <f>15+22</f>
        <v>37</v>
      </c>
      <c r="F30" s="54">
        <v>14500</v>
      </c>
      <c r="G30" s="4">
        <f>D30*F30</f>
        <v>721375</v>
      </c>
      <c r="H30" s="9">
        <v>20000</v>
      </c>
    </row>
    <row r="31" spans="1:9" ht="14.7" thickBot="1" x14ac:dyDescent="0.6">
      <c r="A31" s="5" t="s">
        <v>18</v>
      </c>
      <c r="B31" s="41" t="s">
        <v>51</v>
      </c>
      <c r="C31" s="6" t="s">
        <v>22</v>
      </c>
      <c r="D31" s="7">
        <f>59+32.27</f>
        <v>91.27000000000001</v>
      </c>
      <c r="E31" s="7">
        <v>81</v>
      </c>
      <c r="F31" s="53">
        <v>10500</v>
      </c>
      <c r="G31" s="8">
        <f>D31*F31</f>
        <v>958335.00000000012</v>
      </c>
      <c r="H31" s="10">
        <v>20000</v>
      </c>
    </row>
    <row r="32" spans="1:9" ht="14.7" thickBot="1" x14ac:dyDescent="0.6">
      <c r="A32" s="12"/>
      <c r="F32" s="28"/>
      <c r="H32" s="16"/>
    </row>
    <row r="33" spans="1:8" x14ac:dyDescent="0.55000000000000004">
      <c r="A33" s="1" t="s">
        <v>19</v>
      </c>
      <c r="B33" s="40" t="s">
        <v>52</v>
      </c>
      <c r="C33" s="2"/>
      <c r="D33" s="3">
        <v>57.87</v>
      </c>
      <c r="E33" s="3">
        <f>15+35</f>
        <v>50</v>
      </c>
      <c r="F33" s="54">
        <v>14000</v>
      </c>
      <c r="G33" s="4">
        <f>D33*F33</f>
        <v>810180</v>
      </c>
      <c r="H33" s="9">
        <v>20000</v>
      </c>
    </row>
    <row r="34" spans="1:8" ht="14.7" thickBot="1" x14ac:dyDescent="0.6">
      <c r="A34" s="5" t="s">
        <v>20</v>
      </c>
      <c r="B34" s="41" t="s">
        <v>53</v>
      </c>
      <c r="C34" s="6" t="s">
        <v>21</v>
      </c>
      <c r="D34" s="7">
        <f>58.03+32.63</f>
        <v>90.66</v>
      </c>
      <c r="E34" s="7">
        <v>65</v>
      </c>
      <c r="F34" s="53">
        <v>11000</v>
      </c>
      <c r="G34" s="8">
        <f>D34*F34</f>
        <v>997260</v>
      </c>
      <c r="H34" s="10">
        <v>20000</v>
      </c>
    </row>
    <row r="35" spans="1:8" ht="18.600000000000001" thickBot="1" x14ac:dyDescent="0.75">
      <c r="A35" s="59" t="s">
        <v>23</v>
      </c>
      <c r="B35" s="60"/>
      <c r="C35" s="60"/>
      <c r="D35" s="60"/>
      <c r="E35" s="60"/>
      <c r="F35" s="60"/>
      <c r="G35" s="60"/>
      <c r="H35" s="61"/>
    </row>
    <row r="36" spans="1:8" ht="14.7" thickBot="1" x14ac:dyDescent="0.6">
      <c r="A36" s="12"/>
      <c r="F36" s="28"/>
      <c r="H36" s="16"/>
    </row>
    <row r="37" spans="1:8" x14ac:dyDescent="0.55000000000000004">
      <c r="A37" s="1" t="s">
        <v>24</v>
      </c>
      <c r="B37" s="40" t="s">
        <v>54</v>
      </c>
      <c r="C37" s="2" t="s">
        <v>12</v>
      </c>
      <c r="D37" s="3">
        <v>49.75</v>
      </c>
      <c r="E37" s="3">
        <f>7+28</f>
        <v>35</v>
      </c>
      <c r="F37" s="54">
        <v>14500</v>
      </c>
      <c r="G37" s="4">
        <f>D37*F37</f>
        <v>721375</v>
      </c>
      <c r="H37" s="9">
        <v>20000</v>
      </c>
    </row>
    <row r="38" spans="1:8" ht="14.7" thickBot="1" x14ac:dyDescent="0.6">
      <c r="A38" s="5" t="s">
        <v>25</v>
      </c>
      <c r="B38" s="41" t="s">
        <v>55</v>
      </c>
      <c r="C38" s="6" t="s">
        <v>22</v>
      </c>
      <c r="D38" s="7">
        <f>59+32.27</f>
        <v>91.27000000000001</v>
      </c>
      <c r="E38" s="7">
        <v>81</v>
      </c>
      <c r="F38" s="53">
        <v>10500</v>
      </c>
      <c r="G38" s="8">
        <f>D38*F38</f>
        <v>958335.00000000012</v>
      </c>
      <c r="H38" s="10">
        <v>20000</v>
      </c>
    </row>
    <row r="39" spans="1:8" ht="14.7" thickBot="1" x14ac:dyDescent="0.6">
      <c r="A39" s="12"/>
      <c r="H39" s="16"/>
    </row>
    <row r="40" spans="1:8" x14ac:dyDescent="0.55000000000000004">
      <c r="A40" s="1" t="s">
        <v>26</v>
      </c>
      <c r="B40" s="40" t="s">
        <v>56</v>
      </c>
      <c r="C40" s="2"/>
      <c r="D40" s="3">
        <v>57.87</v>
      </c>
      <c r="E40" s="11">
        <f>14+29</f>
        <v>43</v>
      </c>
      <c r="F40" s="54">
        <v>14000</v>
      </c>
      <c r="G40" s="4">
        <f>D40*F40</f>
        <v>810180</v>
      </c>
      <c r="H40" s="9">
        <v>20000</v>
      </c>
    </row>
    <row r="41" spans="1:8" ht="14.7" thickBot="1" x14ac:dyDescent="0.6">
      <c r="A41" s="5" t="s">
        <v>27</v>
      </c>
      <c r="B41" s="41" t="s">
        <v>57</v>
      </c>
      <c r="C41" s="6" t="s">
        <v>21</v>
      </c>
      <c r="D41" s="7">
        <f>58.03+32.63</f>
        <v>90.66</v>
      </c>
      <c r="E41" s="7">
        <v>79</v>
      </c>
      <c r="F41" s="58">
        <v>11000</v>
      </c>
      <c r="G41" s="8">
        <f>D41*F41</f>
        <v>997260</v>
      </c>
      <c r="H41" s="10">
        <v>20000</v>
      </c>
    </row>
    <row r="42" spans="1:8" x14ac:dyDescent="0.55000000000000004">
      <c r="F42" s="28"/>
    </row>
    <row r="43" spans="1:8" x14ac:dyDescent="0.55000000000000004">
      <c r="C43" s="15"/>
    </row>
    <row r="44" spans="1:8" x14ac:dyDescent="0.55000000000000004">
      <c r="C44" s="15"/>
    </row>
    <row r="45" spans="1:8" x14ac:dyDescent="0.55000000000000004">
      <c r="C45" s="15"/>
    </row>
    <row r="46" spans="1:8" x14ac:dyDescent="0.55000000000000004">
      <c r="C46" s="15"/>
    </row>
    <row r="1048456" spans="8:8" x14ac:dyDescent="0.55000000000000004">
      <c r="H1048456" s="15">
        <v>15000</v>
      </c>
    </row>
  </sheetData>
  <mergeCells count="7">
    <mergeCell ref="A8:H8"/>
    <mergeCell ref="A4:H4"/>
    <mergeCell ref="A35:H35"/>
    <mergeCell ref="A14:H14"/>
    <mergeCell ref="A22:H22"/>
    <mergeCell ref="A28:H28"/>
    <mergeCell ref="A19:H19"/>
  </mergeCells>
  <phoneticPr fontId="3" type="noConversion"/>
  <pageMargins left="0.7" right="0.7" top="0.75" bottom="0.75" header="0.3" footer="0.3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Janusz Kalina</cp:lastModifiedBy>
  <cp:lastPrinted>2025-04-22T12:56:28Z</cp:lastPrinted>
  <dcterms:created xsi:type="dcterms:W3CDTF">2021-02-12T09:59:53Z</dcterms:created>
  <dcterms:modified xsi:type="dcterms:W3CDTF">2025-10-28T14:40:24Z</dcterms:modified>
</cp:coreProperties>
</file>