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:\111_Otwarte_Dane_ABM_MC\"/>
    </mc:Choice>
  </mc:AlternateContent>
  <xr:revisionPtr revIDLastSave="0" documentId="8_{5A2C91D7-FC5F-4C28-8BD3-CB868D757F09}" xr6:coauthVersionLast="47" xr6:coauthVersionMax="47" xr10:uidLastSave="{00000000-0000-0000-0000-000000000000}"/>
  <bookViews>
    <workbookView xWindow="-108" yWindow="-108" windowWidth="23256" windowHeight="12456" xr2:uid="{0A2036F0-C681-448D-B943-5240A27CB64F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6" i="1" l="1"/>
  <c r="G94" i="1"/>
  <c r="G93" i="1"/>
  <c r="G90" i="1"/>
  <c r="G89" i="1"/>
  <c r="G88" i="1"/>
  <c r="G87" i="1"/>
  <c r="G86" i="1"/>
  <c r="G85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2" i="1"/>
</calcChain>
</file>

<file path=xl/sharedStrings.xml><?xml version="1.0" encoding="utf-8"?>
<sst xmlns="http://schemas.openxmlformats.org/spreadsheetml/2006/main" count="1209" uniqueCount="892">
  <si>
    <t>Authors</t>
  </si>
  <si>
    <t>Article Title</t>
  </si>
  <si>
    <t>Source Title</t>
  </si>
  <si>
    <t>area</t>
  </si>
  <si>
    <t>project number</t>
  </si>
  <si>
    <t>Publication Year</t>
  </si>
  <si>
    <t>Clinical preventive services to reduce pandemic deaths</t>
  </si>
  <si>
    <t>PREVENTIVE MEDICINE REPORTS</t>
  </si>
  <si>
    <t>2020/ABM/COVID19/0005</t>
  </si>
  <si>
    <t>Prevalence of Current and Past SARS-CoV-2 Infections among Police Employees in Poland, June-July 2020</t>
  </si>
  <si>
    <t>JOURNAL OF CLINICAL MEDICINE</t>
  </si>
  <si>
    <t>2020/ABM/COVID19/0021</t>
  </si>
  <si>
    <t>Chloroquine and hydroxychloroquine for the prevention and therapy of coronavirus disease 2019: new hopes and old cardiovascular concerns</t>
  </si>
  <si>
    <t>KARDIOLOGIA POLSKA</t>
  </si>
  <si>
    <t>2020/ABM/COVID19/0003</t>
  </si>
  <si>
    <t>Prevention of SARS-CoV-2 Infection Among Police Officers in Poland-Implications for Public Health Policies</t>
  </si>
  <si>
    <t>INTERNATIONAL JOURNAL OF ENVIRONMENTAL RESEARCH AND PUBLIC HEALTH</t>
  </si>
  <si>
    <t>The Impact of the COVID-19 Emergency on Life Activities and Delivery of Healthcare Services in the Elderly Population</t>
  </si>
  <si>
    <t>Impact of COVID-19 Pandemic on Total Mortality in Poland</t>
  </si>
  <si>
    <t>2020/ABM/COVID19/0044</t>
  </si>
  <si>
    <t>Early Administration of Convalescent Plasma Improves Survival in Patients with Hematological Malignancies and COVID-19</t>
  </si>
  <si>
    <t>VIRUSES-BASEL</t>
  </si>
  <si>
    <t>Effect of COVID-19 on Anti-S Antibody Response in Healthcare Workers Six Months Post-Vaccination</t>
  </si>
  <si>
    <t>VACCINES</t>
  </si>
  <si>
    <t>2020/ABM/COVID19/PTEILCHZ</t>
  </si>
  <si>
    <t>Impact of Two Different Recruitment Procedures (Random vs. Volunteer Selection) on the Results of Seroepidemiological Study (SARS-CoV-2)</t>
  </si>
  <si>
    <t>MicroRNAs and long non-coding RNAs in the pathophysiological processes of diabetic cardiomyopathy: emerging biomarkers and potential therapeutics</t>
  </si>
  <si>
    <t>CARDIOVASCULAR DIABETOLOGY</t>
  </si>
  <si>
    <t>2019/ABM/01/00037</t>
  </si>
  <si>
    <t>Editorial: Tuberous Sclerosis Complex - Diagnosis and Management</t>
  </si>
  <si>
    <t>FRONTIERS IN NEUROLOGY</t>
  </si>
  <si>
    <t>2019/ABM/01/00034</t>
  </si>
  <si>
    <t>Genomic Analyses of Pediatric Acute Lymphoblastic Leukemia Ph plus and Ph-Like-Recent Progress in Treatment</t>
  </si>
  <si>
    <t>INTERNATIONAL JOURNAL OF MOLECULAR SCIENCES</t>
  </si>
  <si>
    <t>2019/ABM/01/00069</t>
  </si>
  <si>
    <t>Association between Influenza Vaccination and Positive SARS-CoV-2 IgG and IgM Tests in the General Population of Katowice Region, Poland</t>
  </si>
  <si>
    <t>A new approach to ticagrelor-based de-escalation of antiplatelet therapy after acute coronary syndrome. A rationale for a randomized, double-blind, placebo-controlled, investigator-initiated, multicenter clinical study</t>
  </si>
  <si>
    <t>CARDIOLOGY JOURNAL</t>
  </si>
  <si>
    <t>2019/ABM/01/00009</t>
  </si>
  <si>
    <t>Reynoutria Rhizomes as a Natural Source of SARS-CoV-2 Mpro Inhibitors-Molecular Docking and In Vitro Study</t>
  </si>
  <si>
    <t>PHARMACEUTICALS</t>
  </si>
  <si>
    <t>2020/ABM/COVID19/0001</t>
  </si>
  <si>
    <t>Effects of calcium electroporation, electrochemotherapy, and irreversible electroporation on quality of life and progression-free survival in patients with pancreatic cancer: IREC clinical study</t>
  </si>
  <si>
    <t>ADVANCES IN CLINICAL AND EXPERIMENTAL MEDICINE</t>
  </si>
  <si>
    <t>2020/ABM/01/00098</t>
  </si>
  <si>
    <t>New therapeutic strategy: Personalization of pancreatic cancer treatment-irreversible electroporation (IRE), electrochemotherapy (ECT) and calcium electroporation (CaEP) - A pilot preclinical study</t>
  </si>
  <si>
    <t>SURGICAL ONCOLOGY-OXFORD</t>
  </si>
  <si>
    <t>Clinical Characteristics of Hospitalized COVID-19 Patients Who Received at Least One Dose of COVID-19 Vaccine</t>
  </si>
  <si>
    <t>Hypodiploidy in a pediatric patient of T-cell acute lymphoblastic leukemia: a case report</t>
  </si>
  <si>
    <t>BMC MEDICAL GENOMICS</t>
  </si>
  <si>
    <t>Treatment of Cardiac Rhabdomyomas with mTOR Inhibitors in Children with Tuberous Sclerosis Complex-A Systematic Review</t>
  </si>
  <si>
    <t>Seroprevalence of Anti-SARS-CoV-2 Antibodies in a Random Sample of Inhabitants of the Katowice Region, Poland</t>
  </si>
  <si>
    <t>Myocardial injury after noncardiac surgery - an update</t>
  </si>
  <si>
    <t>CURRENT OPINION IN ANESTHESIOLOGY</t>
  </si>
  <si>
    <t>2019/ABM/01/00019</t>
  </si>
  <si>
    <t>Exome-wide association study to identify rare variants influencing COVID-19 outcomes: Results from the Host Genetics Initiative</t>
  </si>
  <si>
    <t>PLOS GENETICS</t>
  </si>
  <si>
    <t>2020/ABM/COVID19/0022</t>
  </si>
  <si>
    <t>Inflammatory and thrombotic parameters associated with the COVID-19 course in Poland (SARSTer study)</t>
  </si>
  <si>
    <t>ADVANCES IN MEDICAL SCIENCES</t>
  </si>
  <si>
    <t>Mineralocorticoid Receptor Antagonist (Potassium Canrenoate) Does Not Influence Outcome in the Treatment of COVID-19-Associated Pneumonia and Fibrosis-A Randomized Placebo Controlled Clinical Trial</t>
  </si>
  <si>
    <t>2020/ABM/COVID19/0024</t>
  </si>
  <si>
    <t>The Measurement of Love: Psychometric Properties and Preliminary Findings of the Short Love Scale (SLS-12) in a Polish Sample</t>
  </si>
  <si>
    <t>2021/ABM/COVID19/UW</t>
  </si>
  <si>
    <t>Low-dose ticagrelor with or without acetylsalicylic acid in patients with acute coronary syndrome: Rationale and design of the ELECTRA-SIRIO 2 trial</t>
  </si>
  <si>
    <t>Machine Learning Based Analysis of Relations between Antigen Expression and Genetic Aberrations in Childhood B-Cell Precursor Acute Lymphoblastic Leukaemia</t>
  </si>
  <si>
    <t>COVID-19 therapies: do we see substantial progress?</t>
  </si>
  <si>
    <t>CELLULAR &amp; MOLECULAR BIOLOGY LETTERS</t>
  </si>
  <si>
    <t>2021/ABM/05/00002</t>
  </si>
  <si>
    <t>Evaluating Ocular Symptoms and Tear Film Cytokine Profiles in Symptomatic COVID-19 Patients</t>
  </si>
  <si>
    <t>2020/ABM/COVID19/0059</t>
  </si>
  <si>
    <t>Increased proinflammatory cytokines in tears correspond with conjunctival SARS-CoV-2 positivity in symptomatic COVID-19 patients</t>
  </si>
  <si>
    <t>SCIENTIFIC REPORTS</t>
  </si>
  <si>
    <t>IgA-Based Secretory Response in Tears of COVID-19 Patients: A Potential Biomarker of Pro-Inflammatory State in Course of SARS-CoV-2 Infection</t>
  </si>
  <si>
    <t>PATHOGENS</t>
  </si>
  <si>
    <t>Immunosuppressive therapy of myocarditis and inflammatory cardiomyopathy in the light of new data</t>
  </si>
  <si>
    <t>EUROPEAN HEART JOURNAL</t>
  </si>
  <si>
    <t>2019/ABM/01/00047</t>
  </si>
  <si>
    <t>A multicenter, randomized, double-blind, placebo-controlled study to evaluate the efficacy of immunosuppression in biopsy-proven virus-negative myocarditis or inflammatory cardiomyopathy (IMPROVE-MC)</t>
  </si>
  <si>
    <t>CXCL8, CCL2, and CMV Seropositivity as New Prognostic Factors for a Severe COVID-19 Course</t>
  </si>
  <si>
    <t>The use of amantadine in the prevention of progression and treatment of COVID-19 symptoms in patients infected with the SARS-CoV-2 virus (COV-PREVENT): Study rationale and design</t>
  </si>
  <si>
    <t>CONTEMPORARY CLINICAL TRIALS</t>
  </si>
  <si>
    <t>2020/ABM/COVID19/SPSK4</t>
  </si>
  <si>
    <t>The association of airborne particulate matter and benzo[a]pyrene with the clinical course of COVID-19 in patients hospitalized in Poland</t>
  </si>
  <si>
    <t>ENVIRONMENTAL POLLUTION</t>
  </si>
  <si>
    <t>Air pollution might affect the clinical course of COVID-19 in pediatric patients</t>
  </si>
  <si>
    <t>ECOTOXICOLOGY AND ENVIRONMENTAL SAFETY</t>
  </si>
  <si>
    <t>Renal and Inflammation Markers-Renalase, Cystatin C, and NGAL Levels in Asymptomatic and Symptomatic SARS-CoV-2 Infection in a One-Month Follow-Up Study</t>
  </si>
  <si>
    <t>DIAGNOSTICS</t>
  </si>
  <si>
    <t>Association of ACE2 Gene Variants with the Severity of COVID-19 Disease-A Prospective Observational Study</t>
  </si>
  <si>
    <t>2020/ABM/COVID19/0023</t>
  </si>
  <si>
    <t>Comparison of Selected Non-Coding RNAs and Gene Expression Profiles between Common Osteosarcoma Cell Lines</t>
  </si>
  <si>
    <t>CANCERS</t>
  </si>
  <si>
    <t>2021/ABM/01/00019</t>
  </si>
  <si>
    <t>Evaluation of the anti-SARS-CoV-2 properties of essential oils and aromatic extracts</t>
  </si>
  <si>
    <t>Beyond GWAS-Could Genetic Differentiation within the Allograft Rejection Pathway Shape Natural Immunity to COVID-19?</t>
  </si>
  <si>
    <t>Repetitive use of LEvosimendan in Ambulatory Heart Failure patients (LEIA-HF)-The rationale and study design</t>
  </si>
  <si>
    <t>2019/ABM/01/00017</t>
  </si>
  <si>
    <t>Efficacy of ruxolitinib in acute lymphoblastic leukemia: A systematic review</t>
  </si>
  <si>
    <t>LEUKEMIA RESEARCH</t>
  </si>
  <si>
    <t>Efficacy of oral amantadine among patients hospitalised with COVID-19: A randomised, double-blind, placebo-controlled, multicentre study</t>
  </si>
  <si>
    <t>RESPIRATORY MEDICINE</t>
  </si>
  <si>
    <t>2021/ABM/COVID19/GCM</t>
  </si>
  <si>
    <t>Myocarditis: Etiology, Pathogenesis, and Their Implications in Clinical Practice</t>
  </si>
  <si>
    <t>BIOLOGY-BASEL</t>
  </si>
  <si>
    <t>Reversed urban-rural gradient in COVID-19 seroprevalence and related factors in a nationally representative survey, Poland, 29 March to 14 May 2021</t>
  </si>
  <si>
    <t>EUROSURVEILLANCE</t>
  </si>
  <si>
    <t>2020/ABM/COVID19/PZH</t>
  </si>
  <si>
    <t>Fiszer, A</t>
  </si>
  <si>
    <t>All roads lead to cure: Diversity of oligonucleotides in DM1 therapy</t>
  </si>
  <si>
    <t>MOLECULAR THERAPY-NUCLEIC ACIDS</t>
  </si>
  <si>
    <t>2021/ABM/05/00004</t>
  </si>
  <si>
    <t>Irreversible Electroporation in Pancreatic Cancer-An Evolving Experimental and Clinical Method</t>
  </si>
  <si>
    <t>COVID-19 Pandemic and Healthcare Communication: A Patient-Centric Evaluation of Treatment and Diagnostic Procedures in Poland</t>
  </si>
  <si>
    <t>MEDICAL SCIENCE MONITOR</t>
  </si>
  <si>
    <t>The Effect of Potassium Canrenoate (Mineralocorticoid Receptor Antagonist) on the Markers of Inflammation in the Treatment of COVID-19 Pneumonia and Fibrosis-A Secondary Analysis of Randomized Placebo-Controlled Clinical Trial</t>
  </si>
  <si>
    <t>Parental substance use disorder and risk of intellectual disability in offspring in Sweden: a national register study</t>
  </si>
  <si>
    <t>ECLINICALMEDICINE</t>
  </si>
  <si>
    <t>2021/ABM/02/00006</t>
  </si>
  <si>
    <t>WGS Data Collections: How Do Genomic Databases Transform Medicine?</t>
  </si>
  <si>
    <t>Safety and Feasibility of Radiation Therapy Combined with CDK 4/6 Inhibitors in the Management of Advanced Breast Cancer</t>
  </si>
  <si>
    <t>2021/ABM/03/00032</t>
  </si>
  <si>
    <t>Safety and feasibility of CDK4/6 inhibitors treatment combined with radiotherapy in patients with HR-positive/HER2-negative breast cancer. A systematic review and meta-analysis</t>
  </si>
  <si>
    <t>RADIOTHERAPY AND ONCOLOGY</t>
  </si>
  <si>
    <t>Implementation of the web-based calculator estimating odds ratio of severe COVID-19 for unvaccinated individuals in a country with high coronavirus-related death toll</t>
  </si>
  <si>
    <t>ALLERGY</t>
  </si>
  <si>
    <t>Protocol for a multicenter, double-blind, randomized, placebo-controlled phase III trial of the inhaled β2-adrenergic receptor agonist salbutamol for transient tachypnea of the newborn (the REFSAL trial)</t>
  </si>
  <si>
    <t>FRONTIERS IN PEDIATRICS</t>
  </si>
  <si>
    <t>2019/ABM/01/00058</t>
  </si>
  <si>
    <t>Health-related quality of life in patients aged 6-18?years with chronic hepatitis C treated with sofosbuvir/velpatasvir</t>
  </si>
  <si>
    <t>LIVER INTERNATIONAL</t>
  </si>
  <si>
    <t>2019/ABM/01/00014</t>
  </si>
  <si>
    <t>Safety of Sirolimus in Patients with Tuberous Sclerosis Complex under Two Years of Age-A Bicenter Retrospective Study</t>
  </si>
  <si>
    <t>2019/ABM/01/00034, 2020/ABM/01/00054</t>
  </si>
  <si>
    <t>Effect of mTOR Inhibitors in Epilepsy Treatment in Children with Tuberous Sclerosis Complex Under 2 Years of Age</t>
  </si>
  <si>
    <t>NEUROLOGY AND THERAPY</t>
  </si>
  <si>
    <t>Updated clinical recommendations for the management of tuberous sclerosis complex associated epilepsy</t>
  </si>
  <si>
    <t>EUROPEAN JOURNAL OF PAEDIATRIC NEUROLOGY</t>
  </si>
  <si>
    <t>Sacubitril/valsartan for cardioprotection in breast cancer (MAINSTREAM): design and rationale of the randomized trial</t>
  </si>
  <si>
    <t>ESC HEART FAILURE</t>
  </si>
  <si>
    <t>2021/ABM/03/00008</t>
  </si>
  <si>
    <t>Ebselen derivatives inhibit SARS-CoV-2 replication by inhibition of its essential proteins: PLpro and Mpro proteases, and nsp14 guanine N7-methyltransferase</t>
  </si>
  <si>
    <t>The Impact of Serum Protein Adsorption on PEGylated NT3-BDNF Nanoparticles-Distribution, Protein Release, and Cytotoxicity in a Human Retinal Pigmented Epithelial Cell Model</t>
  </si>
  <si>
    <t>PHARMACEUTICS</t>
  </si>
  <si>
    <t>2020/ABM/01/00014</t>
  </si>
  <si>
    <t>Karaszewski, B</t>
  </si>
  <si>
    <t>Reperfusion therapy of ischaemic strokes in oral anticoagulated patients: an expanding field in clinical practice</t>
  </si>
  <si>
    <t>NEUROLOGIA I NEUROCHIRURGIA POLSKA</t>
  </si>
  <si>
    <t>2019/ABM/01/00084</t>
  </si>
  <si>
    <t>Case report: First treatment of acute ischaemic stroke in a patient on active rivaroxaban therapy using andexanet alfa and rtPA combined with early complete recovery</t>
  </si>
  <si>
    <t>Pembrolizumab in combination with eftilagimod alpha and radiotherapy in neoadjuvant treatment of patients with soft tissue sarcomas: EFTISARC-NEO trial</t>
  </si>
  <si>
    <t>ANNALS OF ONCOLOGY</t>
  </si>
  <si>
    <t>2022/ABM/01/00013</t>
  </si>
  <si>
    <t>Lisdexamphetamine versus methylphenidate for paediatric patients with attention-deficit hyperactivity disorder and type 1 diabetes (LAMAinDiab): protocol for a multicentre, randomised cross-over clinical trial in an outpatient telemedicine-supported setting</t>
  </si>
  <si>
    <t>BMJ OPEN</t>
  </si>
  <si>
    <t>Hospital Admission Factors Independently Affecting the Risk of Mortality of COVID-19 Patients</t>
  </si>
  <si>
    <t>2020/ABM/COVID19/0077</t>
  </si>
  <si>
    <t>Clinical Course and Severity of COVID-19 in 940 Infants with and without Comorbidities Hospitalized in 2020 and 2021: The Results of the National Multicenter Database SARSTer-PED</t>
  </si>
  <si>
    <t>Immunohistochemical detection of EGFRvIII in glioblastoma - Anti-EGFRvIII antibody validation for diagnostic and CAR-T purposes</t>
  </si>
  <si>
    <t>BIOCHEMICAL AND BIOPHYSICAL RESEARCH COMMUNICATIONS</t>
  </si>
  <si>
    <t>2020/ABM/04/00002</t>
  </si>
  <si>
    <t>The Metabolic Changes between Monolayer (2D) and Three-Dimensional (3D) Culture Conditions in Human Mesenchymal Stem/Stromal Cells Derived from Adipose Tissue</t>
  </si>
  <si>
    <t>CELLS</t>
  </si>
  <si>
    <t>In Situ Programming of CAR-T Cells: A Pressing Need in Modern Immunotherapy</t>
  </si>
  <si>
    <t>ARCHIVUM IMMUNOLOGIAE ET THERAPIAE EXPERIMENTALIS</t>
  </si>
  <si>
    <t>Better safe than sorry-Whole-genome sequencing indicates that missense variants are significant in susceptibility to COVID-19</t>
  </si>
  <si>
    <t>PLOS ONE</t>
  </si>
  <si>
    <t>A Multi-Centre, Randomised, Double-Blind, Placebo-Controlled Phase III Clinical Trial Evaluating the Impact of BCG Re-Vaccination on the Incidence and Severity of SARS-CoV-2 Infections among Symptomatic Healthcare Professionals during the COVID-19 Pandemic in Poland-Evaluation of Antibody Concentrations</t>
  </si>
  <si>
    <t>Efficacy and safety of treatment with sofosbuvir/velpatasvir in patients aged 6-18 years with chronic hepatitis C-Results of the PANDAA-PED study</t>
  </si>
  <si>
    <t>Investigation of amorphous (Ir,Ru)-Si and (Ir,Ru)-Si-O Schottky contacts to (001) β-Ga2O3</t>
  </si>
  <si>
    <t>MATERIALS SCIENCE IN SEMICONDUCTOR PROCESSING</t>
  </si>
  <si>
    <t>2020/ABM/COVID19/0012</t>
  </si>
  <si>
    <t>Potential of high-titre IgA convalescent plasma to improve survival and symptoms in COVID-19 patients</t>
  </si>
  <si>
    <t>EUROPEAN JOURNAL OF CLINICAL INVESTIGATION</t>
  </si>
  <si>
    <t>Short-term exposure to ambient air pollution and COVID-19 severity during SARS-CoV-2 Delta and Omicron waves: A multicenter study</t>
  </si>
  <si>
    <t>JOURNAL OF MEDICAL VIROLOGY</t>
  </si>
  <si>
    <t>The Influence of SARS-CoV-2 Variants B.1.1.7 and B.1.617.2 on a Different Clinical Course and Severity of COVID-19 in Children Hospitalized in 2021 Compared With 2020</t>
  </si>
  <si>
    <t>PEDIATRIC INFECTIOUS DISEASE JOURNAL</t>
  </si>
  <si>
    <t>Streb, W, Lasek-Bal, A, Mitrega, K, et al.</t>
  </si>
  <si>
    <t>Rationale and design of a randomized clinical trial evaluating the efficacy of mechanical neuroprotection in reducing the risk of silent brain infarcts associated with percutaneous left atrial appendage closure: study protocol for a LAAC-SBI trial</t>
  </si>
  <si>
    <t>TRIALS</t>
  </si>
  <si>
    <t>Research &amp; Experimental Medicine</t>
  </si>
  <si>
    <t>2020/ABM/01/00028</t>
  </si>
  <si>
    <t>Smialek, D, Jozwiak, S, Kotulska, K.</t>
  </si>
  <si>
    <t>General &amp; Internal Medicine</t>
  </si>
  <si>
    <t>Genetic predisposition to differentiated thyroid cancer in the Polish population</t>
  </si>
  <si>
    <t>POLISH ARCHIVES OF INTERNAL MEDICINE-POLSKIE ARCHIWUM MEDYCYNY WEWNETRZNEJ</t>
  </si>
  <si>
    <t>Chimeric Antigen Receptor T Cell Therapy for Pancreatic Cancer: A Review of Current Evidence</t>
  </si>
  <si>
    <t>In vitro and in vivo characterization of human serum albumin-based PEGylated nanoparticles for BDNF and NT3 codelivery</t>
  </si>
  <si>
    <t>INTERNATIONAL JOURNAL OF BIOLOGICAL MACROMOLECULES</t>
  </si>
  <si>
    <t>Prolonged Remission Induced by FENofibrate in children with newly diagnosed type 1 diabetes (PRIFEN): protocol of a randomised controlled trial</t>
  </si>
  <si>
    <t>2019/ABM/01/00054</t>
  </si>
  <si>
    <t>Safety of GMP-compliant iPSC lines generated by Sendai virus transduction is dependent upon clone identity and sex of the donor</t>
  </si>
  <si>
    <t>FOLIA NEUROPATHOLOGICA</t>
  </si>
  <si>
    <t>The hope, hype and obstacles surrounding cell therapy</t>
  </si>
  <si>
    <t>JOURNAL OF CELLULAR AND MOLECULAR MEDICINE</t>
  </si>
  <si>
    <t xml:space="preserve">The effect of elimination of gibbs ringing, noise and systematic errors on the DTI metrics and tractography in a rat brain </t>
  </si>
  <si>
    <t>2020/ABM/01/00006</t>
  </si>
  <si>
    <t>The interaction between non-coding RNAs and SGLT2: A review</t>
  </si>
  <si>
    <t>INTERNATIONAL JOURNAL OF CARDIOLOGY</t>
  </si>
  <si>
    <t>PD-1 Receptor (+) T cells are associated with the efficacy of the combined treatment with regulatory t cells and rituximab in type 1 diabetes children via regulatory t cells suppressive activity amelioration</t>
  </si>
  <si>
    <t>INTERNATIONAL IMMUNOPHARMACOLOGY</t>
  </si>
  <si>
    <t>2022/ABM/05/00001</t>
  </si>
  <si>
    <t xml:space="preserve">CD19-CAR T-cell therapy with sorafenib in post-HSCT relapse of mixed phenotype acute leukaemia (MPAL) with phenotypic myeloid to lymphoid lineage switch-A case report and review of the literature </t>
  </si>
  <si>
    <t>BRITISH JOURNAL OF HAEMATOLOGY</t>
  </si>
  <si>
    <t>Transformation of aplastic anemia with paroxysmal nocturnal hemoglobinuria clone to childhood B-cell precursor acute lymphoblastic leukemia</t>
  </si>
  <si>
    <t>PEDIATRIC BLOOD &amp; CANCER</t>
  </si>
  <si>
    <t>Long- and Short-Term Glucosphingosine (lyso-Gb1) Dynamics in Gaucher Patients Undergoing Enzyme Replacement Therapy</t>
  </si>
  <si>
    <t>BIOMOLECULES</t>
  </si>
  <si>
    <t>biochemia; biologia molekularna</t>
  </si>
  <si>
    <t>2021/ABM/02/00014</t>
  </si>
  <si>
    <t>From design to cellular processing: Insights into sequencing of vectorized therapeutic small RNAs</t>
  </si>
  <si>
    <t>MOLECULAR THERAPY NUCLEIC ACIDS</t>
  </si>
  <si>
    <t>Medicine, Research &amp; Experimental</t>
  </si>
  <si>
    <t>Cardiovascular complications in the course of COVID-19-lessons learned and implications for the future care of patients with viral respiratory diseases: Data from a single center retrospective observational study</t>
  </si>
  <si>
    <t>HEART &amp; LUNG</t>
  </si>
  <si>
    <t>Cardiac &amp; Cardiovascular SystemsNursingRespiratory System</t>
  </si>
  <si>
    <t>Microbial and Metabolic Gut Profiling across Seven Malignancies Identifies Fecal Faecalibacillus intestinalis and Formic Acid as Commonly Altered in Cancer Patients</t>
  </si>
  <si>
    <t>Biochemistry &amp; Molecular BiologyChemistry, Multidisciplinary</t>
  </si>
  <si>
    <t>2020/ABM/01/00004</t>
  </si>
  <si>
    <t>Diffusion tensor imaging metrics as natural markers of multiple sclerosis-induced brain disorders with a low Expanded Disability Status Scale score</t>
  </si>
  <si>
    <t>NEUROIMAGE</t>
  </si>
  <si>
    <t>Neurosciences Neuroimaging Radiology, Nuclear Medicine &amp; Medical Imaging</t>
  </si>
  <si>
    <t>The added value of diffusion tensor imaging with systematic bias correction for the assessment of liver morphology and physiology</t>
  </si>
  <si>
    <t>NMR IN BIOMEDICINE</t>
  </si>
  <si>
    <t>BiophysicsRadiology, Nuclear Medicine &amp; Medical ImagingSpectroscopy</t>
  </si>
  <si>
    <t>Randomised, double-blind, placebo-controlled study evaluating the effect of allopurinol on the risk of cardiovascular events in patients with high and very high cardiovascular risk, including the presence of long-COVID-19 syndrome: the ALL-VASCOR study protocol</t>
  </si>
  <si>
    <t>2022/ABM/01/00027</t>
  </si>
  <si>
    <t>Multiomic Comparison of GLP1R Analogues Interaction Networks</t>
  </si>
  <si>
    <t>DIABETES</t>
  </si>
  <si>
    <t>Endocrinology &amp; Metabolism</t>
  </si>
  <si>
    <t>Cardioprotective Effect of Empagliflozin and Modification of Sirtuins and Their Noncoding RNAs Regulators in Patients with Myocardial Infarction</t>
  </si>
  <si>
    <t>microRNAs and Other Serological Markers of Liver Fibrosis in Patients with Alcohol-Related Liver Cirrhosis</t>
  </si>
  <si>
    <t>BIOMEDICINES</t>
  </si>
  <si>
    <t>Biochemistry &amp; Molecular BiologyResearch &amp; Experimental MedicinePharmacology &amp; Pharmacy</t>
  </si>
  <si>
    <t>Harvard Medical School Postgraduate Education program titled “Clinical Scholars Research Training Poland”</t>
  </si>
  <si>
    <t>Comparison of ustekinumab, infliximab and combination therapy in moderately to severely active ulcerative colitis - a study protocol of a randomized, multicenter, head-to-head COMBO-UC tria</t>
  </si>
  <si>
    <t>FRONTIERS IN MEDICINE</t>
  </si>
  <si>
    <t>2022/ABM/03/00013</t>
  </si>
  <si>
    <t>Role of Exosomes in Salivary Gland Tumors and Technological Advances in Their Assessment</t>
  </si>
  <si>
    <t>Oncology</t>
  </si>
  <si>
    <t>2023/ABM/02/00004, 2023/ABM/02/00005</t>
  </si>
  <si>
    <t>Exploring the Origins of Low-Temperature Thermochromism in Polydiacetylenes</t>
  </si>
  <si>
    <t>POLYMERS</t>
  </si>
  <si>
    <t>Polymer Science</t>
  </si>
  <si>
    <t>Imaging PD-L1 in the brain-Journey from the lab to the clinic</t>
  </si>
  <si>
    <t>NEURO-ONCOLOGY</t>
  </si>
  <si>
    <t>Oncology, Neurosciences &amp; Neurology</t>
  </si>
  <si>
    <t>2019/ABM/01/00062</t>
  </si>
  <si>
    <t>Can Artificial Intelligence Help Us in the Evaluation of Coronary Artery Calcification Scores by Acting as a Prognosticator in Patients That Are Operated on Due to Non-Small Cell Lung Cancer? A Pivotal Study</t>
  </si>
  <si>
    <t>TELE-SPACER - a randomized clinical trial protocol: cardioneuroablation versus pacemaker implantation in the treatment of vagally-mediated atrio-ventricular block</t>
  </si>
  <si>
    <t>Cardiovascular System &amp; Cardiology</t>
  </si>
  <si>
    <t>2022/ABM/03/00035</t>
  </si>
  <si>
    <t>A large single-center propensity score-matched cohort study on outcomes and complications based on the number of corrective bars used in the Nuss procedure</t>
  </si>
  <si>
    <t>Science &amp; Technology </t>
  </si>
  <si>
    <t>2023/ABM/02/00007</t>
  </si>
  <si>
    <t>The Potential of Mesenchymal Stem/Stromal Cells in Diabetic Wounds and Future Directions for Research and Therapy-Is It Time for Use in Everyday Practice?</t>
  </si>
  <si>
    <t>Biochemistry &amp; Molecular BiologyChemistry</t>
  </si>
  <si>
    <t>2021/ABM/03/00037</t>
  </si>
  <si>
    <t>Propolis in Dental Implantology: A Systematic Review of Its Effects and Benefits</t>
  </si>
  <si>
    <t>JOURNAL OF FUNCTIONAL BIOMATERIALS</t>
  </si>
  <si>
    <t>EngineeringMaterials Science</t>
  </si>
  <si>
    <t>Efficiency and evolution during follow-ups of diffusion tensor imaging metrics for distinguishing between groups of healthy volunteers and patients with multiple sclerosis</t>
  </si>
  <si>
    <t>MULTIPLE SCLEROSIS JOURNAL</t>
  </si>
  <si>
    <t>Neurosciences &amp; Neurology</t>
  </si>
  <si>
    <t>The influence of biomimetic conditions on neurogenic and neuroprotective properties of dedifferentiated fat cells</t>
  </si>
  <si>
    <t>STEM CELLS</t>
  </si>
  <si>
    <t>Cell BiologyBiotechnology &amp; Applied MicrobiologyOncologyHematology</t>
  </si>
  <si>
    <t>Exploring the mechanism behind the novel FGF1 analogue in treating metabolic syndrome-related conditions in db/db mouse model</t>
  </si>
  <si>
    <t>DIABETOLOGIA</t>
  </si>
  <si>
    <t>2022/ABM/05/00005</t>
  </si>
  <si>
    <t>DUONEN trial - step towards personalized treatment of neuroendocrine tumors - RLT based on the individual dosimetry</t>
  </si>
  <si>
    <t>EUROPEAN JOURNAL OF NUCLEAR MEDICINE AND MOLECULAR IMAGING</t>
  </si>
  <si>
    <t>Radiology, Nuclear Medicine &amp; Medical Imaging</t>
  </si>
  <si>
    <t>2019/ABM/01/00077</t>
  </si>
  <si>
    <t>Quantitative assessment of radioactivity losses in the administration of therapeutic doses of [177Lu1Lu-DOTA-TATE and [90Y1Y-DOTA-TATE</t>
  </si>
  <si>
    <t>NUCLEAR MEDICINE REVIEW</t>
  </si>
  <si>
    <t>Kacperski, K,  Budzynska, A,  Kubik, A, et.al.</t>
  </si>
  <si>
    <t>Individual dosimetry and monitoring response to treatment in tandem PRRT with [177Lu/90Y]-DOTA-TATE</t>
  </si>
  <si>
    <t>POLISH JOURNAL OF MEDICAL PHYSICS AND ENGINEERING</t>
  </si>
  <si>
    <t>Dluski, D,F, Ciesla, M, Darmochwal-Kolarz, D.</t>
  </si>
  <si>
    <t>Circular RNA hsa_circ_0002268 (PHACTR1) Is Specific to Gestational Diabetes Mellitus in a Polish Pregnant Population</t>
  </si>
  <si>
    <t>Czarnik, T, Bialka, S, Borys, M, et al.</t>
  </si>
  <si>
    <t>Comparison of two doses of vitamin D3 in critically ill patients undergoing continuous renal replacement therapy (NephroD): study protocol for a single-blinded, multicenter, parallel group randomized controlled trial</t>
  </si>
  <si>
    <t>2020/ABM/01/00118</t>
  </si>
  <si>
    <t>Kaczor, M, Malicki, S, Folkert, J, et al.</t>
  </si>
  <si>
    <t>Neutrophil functi ons in pati ents with neutropenia due to glycogen storage diseasetype 1b treated with empagliflozin</t>
  </si>
  <si>
    <t>BLOOD ADVANCES</t>
  </si>
  <si>
    <t>2020/ABM/01/00047</t>
  </si>
  <si>
    <t>Pregowski, J, Pracon, R, Mioduszewska, A, et al.</t>
  </si>
  <si>
    <t>Strategy to optimize PeriproCeduraL AnticOagulation in structural transseptal interventions: Design and rationale of the STOP CLOT trial</t>
  </si>
  <si>
    <t>AMERICAN HEART JOURNAL</t>
  </si>
  <si>
    <t>2020/ABM/01/00002</t>
  </si>
  <si>
    <t>Huerta-Chagoya, A, Schroeder, P ,  Mandla, R, et al.</t>
  </si>
  <si>
    <t>Rare variant analyses in 51,256 type 2 diabetes cases and 370,487 controls reveal the pathogenicity spectrum of monogenic diabetes genes</t>
  </si>
  <si>
    <t>NATURE GENETICS</t>
  </si>
  <si>
    <t>Genetics &amp; Heredity</t>
  </si>
  <si>
    <t>2023/ABM/02/00008</t>
  </si>
  <si>
    <t>Fabisiak, A, Caban, M, Dudek, P, et al.</t>
  </si>
  <si>
    <t>Advancements in dual biologic therapy for inflammatory bowel diseases: efficacy, safety, and future directions</t>
  </si>
  <si>
    <t>THERAPEUTIC ADVANCES IN GASTROENTEROLOGY</t>
  </si>
  <si>
    <t>Gastroenterology &amp; Hepatology</t>
  </si>
  <si>
    <t>Kubica, J,  Adamski, P, Ostrowska, M, et al.</t>
  </si>
  <si>
    <t>Prolonged antithrombotic treatment after de-escalation of dual antiplatelet therapy in patients after acute coronary syndrome- which strategy should be applied? The ELECTRA-SIRIO 2 investigators standpoint</t>
  </si>
  <si>
    <t>Trojani, V,  Grehn, M,  Botti, A, et al.</t>
  </si>
  <si>
    <t>Refining Treatment Planning in STereotactic Arrhythmia Radioablation: Benchmark Results and Consensus Statement From the STOPSTORM.eu Consortium</t>
  </si>
  <si>
    <t>INTERNATIONAL JOURNAL OF RADIATION ONCOLOGY BIOLOGY PHYSICS</t>
  </si>
  <si>
    <t>OncologyRadiology, Nuclear Medicine &amp; Medical Imaging</t>
  </si>
  <si>
    <t>BPN/WAL/2023/1/00061</t>
  </si>
  <si>
    <t>Luszczynski, K, Komorowski, M, Soszynska, M, et al.</t>
  </si>
  <si>
    <t>Surface Molecular Markers for the Isolation of Viable Fibroblast Subpopulations in the Female Reproductive Tract: A Comprehensive Review</t>
  </si>
  <si>
    <t>2023/ABM/01/00071</t>
  </si>
  <si>
    <t>Maciejewska, A, Czernia, P, Piotrowska-Mieczkowska, M, et al.</t>
  </si>
  <si>
    <t>Comprehensive analyses of immune activity in COVID-19-vaccinated idiopathic pulmonary fibrosis patients</t>
  </si>
  <si>
    <t>FRONTIERS IN IMMUNOLOGY</t>
  </si>
  <si>
    <t>Immunology</t>
  </si>
  <si>
    <t>2020/ABM/01/00110</t>
  </si>
  <si>
    <t>Jankowski, M, Stefanska, K, Suchodolski, M, et al.</t>
  </si>
  <si>
    <t>Differential regulation of apoptosis-related genes during long-term culture and differentiation of canine adipose-derived stem cells - a functional bioinformatical analysis</t>
  </si>
  <si>
    <t>FRONTIERS IN GENETICS</t>
  </si>
  <si>
    <t>Kusmierczyk-Koziel, H, Michalak, A, Chrzanowski, J, et al.</t>
  </si>
  <si>
    <t>Multicenter screening for ADHD among school-age pediatric patients with type 1 diabetes - study protocol</t>
  </si>
  <si>
    <t>NORDIC JOURNAL OF PSYCHIATRY</t>
  </si>
  <si>
    <t>Psychiatry</t>
  </si>
  <si>
    <t>Michalak, A, Guz, M, Kozicka, J, et al.</t>
  </si>
  <si>
    <t>miRNAs and Hematological Markers in Non-Alcoholic Fatty Liver Disease-A New Diagnostic Path?</t>
  </si>
  <si>
    <t>Kuncman, L, Fijuth, J, Tworek, D, et al.</t>
  </si>
  <si>
    <t>Radiotherapy(R) Integration(I) Strategy for Small(S)-Cell Lung Cancer in Extensive(E) Stage (RISE) with up to 10 metastases- a study protocol of a randomized phase II trial</t>
  </si>
  <si>
    <t>BMC CANCER</t>
  </si>
  <si>
    <t>2023/ABM/01/00040</t>
  </si>
  <si>
    <t>Czempik, P, F, Beberok, A.</t>
  </si>
  <si>
    <t>Effect of prophylactic doses of enoxaparin on antifactor Xa activity confirmed by rotational thromboelastometry in critically ill patients: a preliminary prospective cohort study</t>
  </si>
  <si>
    <t>FRONTIERS IN PHARMACOLOGY</t>
  </si>
  <si>
    <t>Pharmacology &amp; Pharmacy</t>
  </si>
  <si>
    <t>Matsukawa, A, Litterio, G, Cormio, A, et al.</t>
  </si>
  <si>
    <t>An Updated Systematic Review and Network Meta-Analysis of First-Line Triplet vs. Doublet Therapies for Metastatic Hormone-Sensitive Prostate Cancer</t>
  </si>
  <si>
    <t>Sobczuk, P, Filipowicz, P, Lamparski, L, et al.</t>
  </si>
  <si>
    <t>Systemic inflammation index is a predictive and prognostic factor in patients with liposarcoma or leiomyosarcoma treated with trabectedin</t>
  </si>
  <si>
    <t>Science &amp; Technology</t>
  </si>
  <si>
    <t>Jozwiak, S, Curatolo, P, Kotulska, K.</t>
  </si>
  <si>
    <t>Intellectual disability and autistic behavior and their modifying factors in children with tuberous sclerosis complex</t>
  </si>
  <si>
    <t>BRAIN &amp; DEVELOPMENT</t>
  </si>
  <si>
    <t>Neurosciences &amp; NeurologyPediatrics</t>
  </si>
  <si>
    <t>Michel, O, Kaczorowska, A, Matusewicz, L, et al.</t>
  </si>
  <si>
    <t>Development of Stable, Maleimide-Functionalized Peptidoliposomes Against SARS-CoV-2</t>
  </si>
  <si>
    <t>Ginter-Matuszewska, B, Adamek, A, Majchrzak, M, et al.</t>
  </si>
  <si>
    <t>FibrAIm - The machine learning approach to identify the early stage of liver fibrosis and steatosis</t>
  </si>
  <si>
    <t>INTERNATIONAL JOURNAL OF MEDICAL INFORMATICS</t>
  </si>
  <si>
    <t>Computer ScienceHealth Care Sciences &amp; ServicesMedical Informatics</t>
  </si>
  <si>
    <t>2024/ABM/01/00074</t>
  </si>
  <si>
    <t>Jermakow, N, Brodaczewska, K, Kot, J, et al.</t>
  </si>
  <si>
    <t>Bayesian Modeling of the Impact of HBOT on the Reduction in Cytokine Storms</t>
  </si>
  <si>
    <t>2020/ABM/COVID19/0043</t>
  </si>
  <si>
    <t>Kubica, J,  Adamski, P, Gajda, R, et al.</t>
  </si>
  <si>
    <t>Maintenance therapy with a P2Y12 receptor inhibitor after cangrelor in patients with acute coronary syndrome. The ELECTRA-SIRIO 2 investigators' viewpoint</t>
  </si>
  <si>
    <t>Kanina, A, Stener-Victorin, E, Butwicka, A, et al.</t>
  </si>
  <si>
    <t>Adverse Cardiometabolic Outcomes in Men With Sisters With Polycystic Ovary Syndrome</t>
  </si>
  <si>
    <t>JOURNAL OF CLINICAL ENDOCRINOLOGY &amp; METABOLISM</t>
  </si>
  <si>
    <t>Wanha, W, Wolny, R, Kleczynski, P, et al.</t>
  </si>
  <si>
    <t>Acute and short-term outcome of Intravascular Coronary Lithotripsy and Excimer Laser Coronary Atherectomy for Severe Stent Underexpansion: The Multicenter IVL-ELCA DRAGON Registry</t>
  </si>
  <si>
    <t>BPN/WAL/2023/1/00010</t>
  </si>
  <si>
    <t>Skoczynski, P, Hrymniak, B, Skonieczny, B, et al.</t>
  </si>
  <si>
    <t>GENTLE-PACE - A multicenter, randomized, double-blinded research study comparinG the Efficacy and safety of cardioNeuroablaTion vs. permanent pacing in patients with an implantabLE PACEmaker for symptomatic bradycardia</t>
  </si>
  <si>
    <t>2023/ABM/01/00003</t>
  </si>
  <si>
    <t>Loboda, D, Gardas, R, Soral, T, et al.</t>
  </si>
  <si>
    <t>Preventing chronic heart failure and improving survival after transcatheter aortic valve implantation in patients with the need for permanent pacemaker implantation: Rationale and design of the physiologic cardiac pacing to prevent left ventricular dysfunction post transcatheter aortic valve implantation (PACE-4-TAVI) trial</t>
  </si>
  <si>
    <t>2022/ABM/03/00004</t>
  </si>
  <si>
    <t>Van Bergen, T.D, Braat, A, Hermsen, R, et al.</t>
  </si>
  <si>
    <t>External validation of nomograms including PSMA PET information for the prediction of lymph node involvement of prostate cancer</t>
  </si>
  <si>
    <t>BPN/WAL/2023/1/00001</t>
  </si>
  <si>
    <t>Kuś, A, Wieczorek, S, Dybko, J, et al.</t>
  </si>
  <si>
    <t>The assessment of parameters of convalescent plasma and their impact on COVID-19 symptoms</t>
  </si>
  <si>
    <t>POSTEPY HIGIENY I MEDYCYNY DOSWIADCZALNEJ</t>
  </si>
  <si>
    <t>Skórniak, J, Rabalski, Ł, Szynglarewicz, B, et al.</t>
  </si>
  <si>
    <t>Breast Cancer Stage Among Ukrainian Refugees in Poland</t>
  </si>
  <si>
    <t>JAMA NETWORK OPEN</t>
  </si>
  <si>
    <t>Pokorska-Spiewak, M, Talarek, E, Aniszewska, M, et al.</t>
  </si>
  <si>
    <t>Changes in liver stiffness and steatosis in children after successful treatment with sofosbuvir/velpatasvir: Results of the PANDAA-PED study</t>
  </si>
  <si>
    <t>CLINICAL AND EXPERIMENTAL HEPATOLOGY</t>
  </si>
  <si>
    <t>Soeterik, T, Wu, X, van den Bergh, R, et al.</t>
  </si>
  <si>
    <t>Personalised Prostate Cancer Diagnosis: Evaluating Biomarker-based Approaches to Reduce Unnecessary Magnetic Resonance Imaging and Biopsy Procedures</t>
  </si>
  <si>
    <t>EUROPEAN UROLOGY OPEN SCIENCE</t>
  </si>
  <si>
    <t>Urology &amp; Nephrology</t>
  </si>
  <si>
    <t>Tsuboi, I, Matsukawa, A, Parizi, M, et al.</t>
  </si>
  <si>
    <t>Impact of concomitant medications on the oncologic efficacy of systemic therapy in patients with advanced or metastatic urothelial carcinoma: a systematic review and meta-analysis</t>
  </si>
  <si>
    <t>BMC UROLOGY</t>
  </si>
  <si>
    <t>Romantowski, J, Gawinowska, M, Trzonkowski, P, et al.</t>
  </si>
  <si>
    <t>Can Labs Help With Vaccination? In Vitro Tests in Diagnosis of Allergy to COVID-19 Vaccines-A Systematic Review</t>
  </si>
  <si>
    <t>IMMUNITY INFLAMMATION AND DISEASE</t>
  </si>
  <si>
    <t>Frankiewicz, M, Bialek, Ł, Rydzinska, M, et al.</t>
  </si>
  <si>
    <t>Impact of Urethroplasty on Erectile Function: A Multicenter Analysis of the International Index of Erectile Function Score Changes Across Different Etiologies of Urethral Stricture</t>
  </si>
  <si>
    <t>Borowiec, A, Ozdowska, P, Rosinska, M, et al.</t>
  </si>
  <si>
    <t>Interleukin-6 in Anthracycline-Related Cardiac Dysfunction: A Comparison with Myeloperoxidase and TNF-Alpha</t>
  </si>
  <si>
    <t>2023/ABM/02/00011</t>
  </si>
  <si>
    <t>Sedlak, K, Kubiak, M, Pelc, Z, et al.</t>
  </si>
  <si>
    <t>Prime suspect or collective responsibility: Impact of specific lymph node station dissection on short-and long-term outcomes among locally advanced gastric cancer patients after neoadjuvant chemotherapy</t>
  </si>
  <si>
    <t>EJSO</t>
  </si>
  <si>
    <t>OncologySurgery</t>
  </si>
  <si>
    <t>Pius-Sadowska, E, Kulig, P, Niedzwiedz, A, et al.</t>
  </si>
  <si>
    <t>The micro-RNA expression profile predicts the severity of SARS-CoV-2 infection</t>
  </si>
  <si>
    <t>Science &amp; Technology - Other Topics</t>
  </si>
  <si>
    <t>Kozakiewicz, A, Mazur, J, Szkultecka-Debek, M, et al.</t>
  </si>
  <si>
    <t>Public Perception of Clinical Trials and Its Predictors Among Polish Adults</t>
  </si>
  <si>
    <t>Markowski, J, Szymanska, M, Junka, A</t>
  </si>
  <si>
    <t>Multifaceted Activity of 1,8-Cineole in Antibacterial and Anti-inflammatory Treatment of Respiratory Tract Diseases</t>
  </si>
  <si>
    <t>POLISH JOURNAL OF OTOLARYNGOLOGY</t>
  </si>
  <si>
    <t>Otorhinolaryngology</t>
  </si>
  <si>
    <t>2024/ABM/01/00042</t>
  </si>
  <si>
    <t>Dolnicka, A, Fosse, V, Raciborska, A, et al.</t>
  </si>
  <si>
    <t>Building a Therapeutic Bridge Between Dogs and Humans: A Review of Potential Cross-Species Osteosarcoma Biomarkers</t>
  </si>
  <si>
    <t>Pospiech, E, Pisarek-Pacek, A, Herda, K, et al.</t>
  </si>
  <si>
    <t>Epigenetic predictor of smoking status in buccal cells</t>
  </si>
  <si>
    <t>TOXICOLOGY AND APPLIED PHARMACOLOGY</t>
  </si>
  <si>
    <t>Pharmacology &amp; PharmacyToxicology</t>
  </si>
  <si>
    <t>2023/ABM/02/00006</t>
  </si>
  <si>
    <t>Tsuboi, I, Parizi, Mehdi K, Matsukawa, A, et al.</t>
  </si>
  <si>
    <t>The efficacy of adjuvant mitotane therapy and radiotherapy following adrenalectomy in patients with adrenocortical carcinoma: A systematic review and meta-analysis</t>
  </si>
  <si>
    <t>UROLOGIC ONCOLOGY-SEMINARS AND ORIGINAL INVESTIGATIONS</t>
  </si>
  <si>
    <t>OncologyUrology &amp; Nephrology</t>
  </si>
  <si>
    <t>Matsukawa, A, Yanagisawa, T, Rajwa, P, et al.</t>
  </si>
  <si>
    <t>Toxicities of taxane-based chemotherapy in prostate cancer</t>
  </si>
  <si>
    <t>CURRENT OPINION IN UROLOGY</t>
  </si>
  <si>
    <t>BPN/WAL/2023/1/00016</t>
  </si>
  <si>
    <t>Wybraniec, M, Hoffmann, A, Bochenek, T, et al.</t>
  </si>
  <si>
    <t>Single-stage pulmonary vein isolation combined with percutaneous implantation of left atrial appendage occluder in patients with recent onset ischemic stroke and atrial fibrillation (PILOS-AF): a study protocol of randomized controlled trial</t>
  </si>
  <si>
    <t>2023/ABM/01/00074</t>
  </si>
  <si>
    <t>Majewski, S, Gorska, K, Lewandowska, K, et al.</t>
  </si>
  <si>
    <t>Real-world treatment persistence and predictive factors for discontinuation of antifibrotic therapies in patients with idiopathic pulmonary fibrosis: a post-hoc analysis of two multicenter observational cohort studies in Poland</t>
  </si>
  <si>
    <t>Yoshiuchi, K, Brytek-Matera, A.</t>
  </si>
  <si>
    <t>Mobile Health (mHealth) Technology for Eating-Related Behaviour and Health Problems Related to Obesity in Japan: a Systematic Review</t>
  </si>
  <si>
    <t>BIOPSYCHOSOCIAL MEDICINE</t>
  </si>
  <si>
    <t>Psychiatry, Psychology</t>
  </si>
  <si>
    <t>Kaminiow, K, Kiolbasa, M, Pastuszczak, M.</t>
  </si>
  <si>
    <t>IFN-γ gene polymorphisms+874 T/A and+2109 A/G are associated with the serofast state after early syphilis treatment: a prospective observational study</t>
  </si>
  <si>
    <t>BPN/WAL/2023/1/00033</t>
  </si>
  <si>
    <t>Soeterik, T.F.W, Heetman, J, Hermsen, R, et al.</t>
  </si>
  <si>
    <t>The Added Value of Prostate-specific Membrane Antigen Positron Emission Tomography/Computed Tomography to Magnetic Resonance Imaging for Local Staging of Prostate Cancer in Patients Undergoing Radical Prostatectomy</t>
  </si>
  <si>
    <t>EUROPEAN UROLOGY ONCOLOGY</t>
  </si>
  <si>
    <t>Ceryn, J, Lesiak, A, Ciazynska, M, et al.</t>
  </si>
  <si>
    <t>Targeting Biomarkers of Proliferation and Inflammation (Ki67, p53, and COX-2) in Actinic Keratoses with Photodynamic Therapy</t>
  </si>
  <si>
    <t>Zebrowska, A.M, Borowiec, A.</t>
  </si>
  <si>
    <t>Potential New Applications of Sodium-Glucose Cotransporter-2 Inhibitors Across the Continuum of Cancer-Related Cardiovascular Toxicity</t>
  </si>
  <si>
    <t>2021/ABM/03/00012</t>
  </si>
  <si>
    <t>Gonzalez-Freixa, C, Altadill Balsells, F, Bos Real, L et al.</t>
  </si>
  <si>
    <t>Cost-effective integration of dynamic myocardial CT perfusion in the assessment of symptomatic coronary artery disease</t>
  </si>
  <si>
    <t>EUROPEAN RADIOLOGY</t>
  </si>
  <si>
    <t>BPN/WAL/2023/1/00109</t>
  </si>
  <si>
    <t>Baszak-Radomanska, E, Wanczyk-Baszak, J, Paszkowski, T.</t>
  </si>
  <si>
    <t>Pelvic floor examination in vulvodynia: VAMP protocol validation in correlation with central sensitization</t>
  </si>
  <si>
    <t>WOMENS HEALTH</t>
  </si>
  <si>
    <t>Obstetrics &amp; Gynecology</t>
  </si>
  <si>
    <t>2020/ABM/01/00114</t>
  </si>
  <si>
    <t>Sobolczyk-Prawda, M, Kapsa, A, Lisek, M, et al.</t>
  </si>
  <si>
    <t>GAT3-dependent regulation of glioma invasiveness via a lipid signaling - implications for compartmentalized signaling in glioma tumors</t>
  </si>
  <si>
    <t>CELL CALCIUM</t>
  </si>
  <si>
    <t>Cell BiologyPhysiology</t>
  </si>
  <si>
    <t>BPN/WAL/2023/1/00009</t>
  </si>
  <si>
    <t>Starosz, A, Parfieniuk-Kowerda, A, Martonik, D, et al.</t>
  </si>
  <si>
    <t>Association between 25(OH)D levels and clinical outcomes in patients infected with SARS-CoV-2: a cross-sectional study</t>
  </si>
  <si>
    <t>Matusik, P, Kowal, A, Bryll, A, et al.</t>
  </si>
  <si>
    <t>The role of the cardiothoracic ratio in the screening of left ventricular hypertrophy in arterial hypertension: a systematic review</t>
  </si>
  <si>
    <t>ARTERIAL HYPERTENSION</t>
  </si>
  <si>
    <t>Torres, A, Grywalska, E, Bartosinska, J, et al.</t>
  </si>
  <si>
    <t>Signs and symptoms of vulval lichen sclerosus in children and adolescents: a scoping review protocol</t>
  </si>
  <si>
    <t>2023/ABM/01/00020</t>
  </si>
  <si>
    <t>Golinska, M, Rycerz, A, Sobczak, M, et al.</t>
  </si>
  <si>
    <t>Complement and coagulation cascade cross-talk in endometriosis and the potential of Janus Kinase inhibitors-a network meta-analysis</t>
  </si>
  <si>
    <t>2023/ABM/02/00009</t>
  </si>
  <si>
    <t>Kaza, M, Gierczak-Pachulska, A, Jarus-Dziedzic, K, et al.</t>
  </si>
  <si>
    <t>RELATIVE BIOAVAILABILITY OF TICAGRELOR FROM HARD CAPSULES AND FILM-COATED TABLETS IN HEALTHY CAUCASIAN VOLUNTEERS</t>
  </si>
  <si>
    <t>ACTA POLONIAE PHARMACEUTICA</t>
  </si>
  <si>
    <t>2022/ABM/04/00001</t>
  </si>
  <si>
    <t>Wlochacz, A, Krzesinski, P, Krakowiak, B, et al.</t>
  </si>
  <si>
    <t>Cardiotoxic effects of anthracyclines - a literature review Kardiotoksyczny wpływ antracyklin na układ sercowo-naczyniowy - przegląd</t>
  </si>
  <si>
    <t>PEDIATRIA I MEDYCYNA RODZINNA-PAEDIATRICS AND FAMILY MEDICINE</t>
  </si>
  <si>
    <t>Pediatrics</t>
  </si>
  <si>
    <t>2022/ABM/01/00039</t>
  </si>
  <si>
    <t>Sweere, V, Slot, A.B, Hermsen, R, et al.</t>
  </si>
  <si>
    <t>Prognostic value of PSMA PET/CT-Based local staging in predicting biochemical recurrence after radical prostatectomy</t>
  </si>
  <si>
    <t>Skonieczny, B, Maciejczyk, A, Glanowska, M, et al.</t>
  </si>
  <si>
    <t>Heart rate variability among breast cancer patients treated with antracyclines - preliminary results</t>
  </si>
  <si>
    <t>EUROPEAN HEART JOURNAL SUPPLEMENTS</t>
  </si>
  <si>
    <t>Skarzynski, H, Wlodarczyk, E, Lorens, A, et al.</t>
  </si>
  <si>
    <t>Cochlear implantation in partial deafness: a case series with preoperatively substantial residual hearing at high frequencies</t>
  </si>
  <si>
    <t>EUROPEAN ARCHIVES OF OTO-RHINO-LARYNGOLOGY</t>
  </si>
  <si>
    <t>2024/ABM/03/KPO/KPOD.07.07-IW.07-0221/24-00</t>
  </si>
  <si>
    <t>Horvath, A, Wesolowska, A, Strozyk, A, et al.</t>
  </si>
  <si>
    <t>Early supplementation for cow's milk allergy prevention in breastfed infants in Poland (ESCAPE-PL): a protocol for randomised controlled trial</t>
  </si>
  <si>
    <t>2023/ABM/01/00037</t>
  </si>
  <si>
    <t>Krzyzak, A, Lasek, J, Slowik, A, et al.</t>
  </si>
  <si>
    <t>Diagnostic performance of a multi-shell DTI protocol and its subsets with B-matrix spatial distribution correction in differentiating early multiple sclerosis patients from healthy controls</t>
  </si>
  <si>
    <t>Serwin, K, Mielczak, K, Urbanska, A, et al.</t>
  </si>
  <si>
    <t>Comparison of HIV-1 A6 dispersal dynamics in Poland before and after the war in Ukraine</t>
  </si>
  <si>
    <t>PLOS PATHOGENS</t>
  </si>
  <si>
    <t>MicrobiologyParasitologyVirology</t>
  </si>
  <si>
    <t>2024/ABM/03/KPO/KPOD.07.07-IW.07-0042/24-00</t>
  </si>
  <si>
    <t>Nieszporek, A, Wierzbicka, M, Khan, A, et al.</t>
  </si>
  <si>
    <t>Spatial profiling technologies for research and clinical application in head and neck squamous cell cancers</t>
  </si>
  <si>
    <t>CURRENT RESEARCH IN BIOTECHNOLOGY</t>
  </si>
  <si>
    <t>Biotechnology &amp; Applied Microbiology</t>
  </si>
  <si>
    <t>2023/ABM/02/00004</t>
  </si>
  <si>
    <t>Rzepka-Migut, B, Kruszniewska-Rajs, C, Bugowska, M, et al.</t>
  </si>
  <si>
    <t>Circulating microRNAs as potential biomarkers in pediatric epilepsy: a pilot study</t>
  </si>
  <si>
    <t>EPILEPSY &amp; BEHAVIOR</t>
  </si>
  <si>
    <t>Behavioral SciencesNeurosciences &amp; NeurologyPsychiatry</t>
  </si>
  <si>
    <t>Slusarczyk, A, Scilipoti, P, Contieri, R, et al.</t>
  </si>
  <si>
    <t>Comparative Assessment of Chemotherapy Followed by Consolidative Radical Cystectomy Versus Chemoradiation for Clinically Node-Positive Urothelial Carcinoma of the Bladder</t>
  </si>
  <si>
    <t>CLINICAL GENITOURINARY CANCER</t>
  </si>
  <si>
    <t>Lasek, J, Stefanska, A.K, Kieronska-Siwak, S, et al.</t>
  </si>
  <si>
    <t>Reduction of systematic errors in diffusion tensor imaging of the human brain as a prospect for increasing the precision of planning neurosurgical operations with particular emphasis on fiber tracking</t>
  </si>
  <si>
    <t>Computers in Biology and Medicine</t>
  </si>
  <si>
    <t>Computer ScienceEngineeringMedical Informatics</t>
  </si>
  <si>
    <t>Rakusiewicz-Krasnodebska, K, Bogusz-Wojcik, A, Moszczynska, E, et al.</t>
  </si>
  <si>
    <t>Evaluation of the Effect of Optic Nerve Compression by Craniopharyngioma on Retinal Nerve Fiber Layer Thickness in Pediatric Patients</t>
  </si>
  <si>
    <t>Ciopinski, M, Kowalewski, G, Stefanowicz, M, et al.</t>
  </si>
  <si>
    <t>Biliary Complications in Children Following Living Donor Liver Transplantation: An Observational Retrospective Cohort Study of 330 Cases From a Single Center</t>
  </si>
  <si>
    <t>PEDIATRIC TRANSPLANTATION</t>
  </si>
  <si>
    <t>Pediatrics, Transplantation</t>
  </si>
  <si>
    <t>Sokolowski, M, Sokolowska, A, Chrzaszcz, M, et al.</t>
  </si>
  <si>
    <t>Immune Checkpoint Inhibitors (ICI) in Urological Cancers: A New Modern Era, but Not Generally Applied</t>
  </si>
  <si>
    <t>KPOD.07.07-IW.07-0321/24</t>
  </si>
  <si>
    <t>Jankowska, M, Ozukanar, O, Cakmakci, E, et al.</t>
  </si>
  <si>
    <t>A thiol-functional amine synergist as a co-initiator for DLP 3D printing applications</t>
  </si>
  <si>
    <t>POLYMER CHEMISTRY</t>
  </si>
  <si>
    <t>KPOD.07.07-IW.07-0125/24</t>
  </si>
  <si>
    <t>Marcinkowska, A.B, Jozwiak, S, Bala, A, et al.</t>
  </si>
  <si>
    <t>Differences in the neuropsychological profiles of high-functioning TSC adults with and without epilepsy</t>
  </si>
  <si>
    <t>SEIZURE-EUROPEAN JOURNAL OF EPILEPSY</t>
  </si>
  <si>
    <t>2020/ABM/01/00054</t>
  </si>
  <si>
    <t>Krystkiewicz, K, Kuncman, L, Orzechowska, M.J, et al.</t>
  </si>
  <si>
    <t>CARBOMETASPINE: protocol for a multicenter, prospective, randomized controlled trial of carbonfiber spinal fixation in metastatic disease</t>
  </si>
  <si>
    <t>2023/ABM/01/00013</t>
  </si>
  <si>
    <t>Ostrowska-Lesko, M, Madry, R, Bobinski, M</t>
  </si>
  <si>
    <t>Optimizing bevacizumab dosing in first-line ovarian cancer treatment: the PGOG-ov1 trial</t>
  </si>
  <si>
    <t>2023/ABM/01/00015</t>
  </si>
  <si>
    <t>Coronary Artery Calcium Score as a Predictor of Anthracycline-Induced Cardiotoxicity: The ANTEC Study</t>
  </si>
  <si>
    <t>Lasek, J, Krzyzak, A.T.</t>
  </si>
  <si>
    <t>AIBSD: Deep learning approach to address spatial systematic errors in diffusion tensor imaging</t>
  </si>
  <si>
    <t>COMPUTER METHODS AND PROGRAMS IN BIOMEDICINE</t>
  </si>
  <si>
    <t>Lachota, M, Zielniok, K, Gozdz, A, et al.</t>
  </si>
  <si>
    <t>Coordinated changes in midkine expression and midkine-associated multiomic profile in glioma microenvironment</t>
  </si>
  <si>
    <t>Pulik, L, Czech, P, Kaliszewska, J, et al.</t>
  </si>
  <si>
    <t>Artificial Intelligence Algorithm Supporting the Diagnosis of Developmental Dysplasia of the Hip: Automated Ultrasound Image Segmentation</t>
  </si>
  <si>
    <t>2022/ABM/02/00004</t>
  </si>
  <si>
    <t>Sierocki, W, Kornowska, L, Slapal, O, et al.</t>
  </si>
  <si>
    <t>Analyzing the Gaps in Breast Cancer Diagnostics in Poland-A Retrospective Observational Study in the Data Donation Model</t>
  </si>
  <si>
    <t>Staniewska, E, Stankiewicz, M, Burchardt, E, et al.</t>
  </si>
  <si>
    <t>The prognostic value of baseline 18FDG-Positron Emission Tomography-Computed Tomography in cervical cancer patients treated with definitive chemoradiotherapy-External multicentre validation model</t>
  </si>
  <si>
    <t>PHYSICS &amp; IMAGING IN RADIATION ONCOLOGY</t>
  </si>
  <si>
    <t>BPN/WAL/2023/1/ 00061</t>
  </si>
  <si>
    <t>Tsuboi, I, Parizi, M.K, Matsukawa, A, et al.</t>
  </si>
  <si>
    <t>Rectal Swab-based Targeted Prophylactic Antibiotics Reduce Infectious Complications After Transrectal Prostate Biopsy: A Systematic Review and Meta-analysis of Randomized Controlled Trials</t>
  </si>
  <si>
    <t>Cecerska-Heryc, E, Serwin, N, Pius-Sadowska, E, et al.</t>
  </si>
  <si>
    <t>Investigation of Antioxidant Enzymes (GST, GSH, R-GSSG) in Erythrocytes of COVID-19 Patients: A One-Month Observation</t>
  </si>
  <si>
    <t>JOURNAL OF INFLAMMATION RESEARCH</t>
  </si>
  <si>
    <t>2020/ABM/COVID-19/0059</t>
  </si>
  <si>
    <t>Opalinska, M, Kaminski, G, Dedecjus, M, et al.</t>
  </si>
  <si>
    <t>Potential significance of individual dosimetry of radionuclide therapy (RLT) using [177Lu]Lu-DOTA-TATE or mixture of [177Lu/90Y]-DOTA-TATE in NET therapy</t>
  </si>
  <si>
    <t>JOURNAL OF NEUROENDOCRINOLOGY</t>
  </si>
  <si>
    <t>Endocrinology &amp; MetabolismNeurosciences &amp; Neurology</t>
  </si>
  <si>
    <t>Majchrzak, A, Niedzwiedzka-Rystwej, P, Bebnowska, D, et al.</t>
  </si>
  <si>
    <t>Immune checkpoint molecules as predictive markers of COVID-19 severity: A comprehensive univariable and multivariable analysis</t>
  </si>
  <si>
    <t>IMMUNOLOGY LETTERS</t>
  </si>
  <si>
    <t>Witkowski, G, Zielonka, D, Rola, R, et al.</t>
  </si>
  <si>
    <t>The association between smoking and Huntington's disease symptom onset and progression - results from Enroll-HD: The observational cohort study of people with Huntington's disease</t>
  </si>
  <si>
    <t>Pokorska-Spiewak, M, Dobrzeniecka, A, Talarek, E, et al.</t>
  </si>
  <si>
    <t>To treat or not to treat young children with hepatitis C?--real-life experience</t>
  </si>
  <si>
    <t>EUROPEAN JOURNAL OF PEDIATRICS</t>
  </si>
  <si>
    <t>Uzieblo-Zyczkowska, B, Kiliszek, M, Krzyzanowski, K, et al.</t>
  </si>
  <si>
    <t>The Impact of Obesity on the Left Atrium and Arrhythmia Recurrence in Patients with Atrial Fibrillation Undergoing Ablation</t>
  </si>
  <si>
    <t>Paneth, A, Dzitko, K, Bekier, A, et al.</t>
  </si>
  <si>
    <t>Dermatophyte-Selective Imidazole-Thiosemicarbazides: Potent In Vitro Activity Against Trichophyton and Microsporum with No Anti-Candida Effect</t>
  </si>
  <si>
    <t>KPOD.07.07-IW.07-0038/24</t>
  </si>
  <si>
    <t>Rivas, J.G, Kraft, P, Evans-Axelsson, S, et al.</t>
  </si>
  <si>
    <t>Real-world Evidence on Baseline Characteristics and Treatment in Metastatic Hormone-sensitive Prostate Cancer: Findings from the PIONEER 2.0 Big Data Investigation Group</t>
  </si>
  <si>
    <t>Szczeklik, W, Fronczek, J, Putowski, Z, et al.</t>
  </si>
  <si>
    <t>Ivabradine in Patients Undergoing Noncardiac Surgery: A Randomized Controlled Trial</t>
  </si>
  <si>
    <t>CIRCULATION</t>
  </si>
  <si>
    <t>Predictive Value of Baseline Left Ventricular Global Longitudinal Strain for Cardiac Dysfunction in Patients with Moderate to High Risk of Cancer Therapy-Related Cardiovascular Toxicity</t>
  </si>
  <si>
    <t>Krzeminska, K, Wolska, E, Chorazewicz, J, et al.</t>
  </si>
  <si>
    <t>Preliminary In Vivo Ocular Tolerance Assessment of a Cefuroxime Sodium Suspension in Self-Emulsifying Oil</t>
  </si>
  <si>
    <t>KPOD.07.07-IW.07-0046/24</t>
  </si>
  <si>
    <t>Lazorko, Z, Juszczyk, J</t>
  </si>
  <si>
    <t>Optimization of Microtomography Scanning of Fixed Paraffin Samples</t>
  </si>
  <si>
    <t>INFORMATION TECHNOLOGY IN BIOMEDICINE, ITIB 2025</t>
  </si>
  <si>
    <t>Engineering</t>
  </si>
  <si>
    <t>2023/ABM/02/00001</t>
  </si>
  <si>
    <t>Karpinski, M, Rahbar, K, Bogemann, M, et al.</t>
  </si>
  <si>
    <t>Updated Prostate Cancer Risk Groups by Prostate-specific Membrane Antigen Positron Emission Tomography Prostate Cancer Molecular Imaging Standardized Evaluation (PPP2): Results from an International Multicentre Registry Study</t>
  </si>
  <si>
    <t>EUROPEAN UROLOGY</t>
  </si>
  <si>
    <t>Uminska, J, Skrzypek, M, Ostrowska, M, et al.</t>
  </si>
  <si>
    <t>One-year clinical outcomes in patients with acute coronary syndrome treated with clopidogrel versus prasugrel versus ticagrelor: Results of the Polish Registry of Acute Coronary Syndromes (PL-ACS)</t>
  </si>
  <si>
    <t>POLISH HEART JOURNAL-KARDIOLOGIA POLSKA</t>
  </si>
  <si>
    <t>Piatek, S, Danska-Bidzinska, A, Derlatka, P, et al.</t>
  </si>
  <si>
    <t>Significance of CA125 Monitoring during Maintenance Treatment with Poly(ADP-Ribose) Polymerase Inhibitor in Ovarian Cancer after First-Line Chemotherapy: Multicenter, Observational Study</t>
  </si>
  <si>
    <t>ONCOLOGY RESEARCH</t>
  </si>
  <si>
    <t>Urbanski, B, Gaszynska, M, Kasprzycka, I, et al.</t>
  </si>
  <si>
    <t>The RESET study as a diagnostic tool for inherited bone marrow failure syndromes in chronic thrombocytopenia</t>
  </si>
  <si>
    <t>ACTA HAEMATOLOGICA POLONICA</t>
  </si>
  <si>
    <t>Hematology</t>
  </si>
  <si>
    <t>KPOD.07.07--IW.07-0153/24</t>
  </si>
  <si>
    <t>Tupys, A, Wagner, B, Towarek, A, et al.</t>
  </si>
  <si>
    <t>Preliminary studies of dried blood spots elemental signature following diagnosis of SARS-CoV-2</t>
  </si>
  <si>
    <t>RESULTS IN CHEMISTRY</t>
  </si>
  <si>
    <t>Chemistry</t>
  </si>
  <si>
    <t>2020/ABM/COVID19/0071</t>
  </si>
  <si>
    <t>Sobczak, M, Kasinski, A, Kedra, K, et al.</t>
  </si>
  <si>
    <t>Preparation and Characterization of New pH-Sensitive Polyurethane Hydrogels as Anti-Cancer Drug Delivery Systems for 5-Fluorouracyl and Fluorodeoxyuridine</t>
  </si>
  <si>
    <t>KPOD.07.07-IW.07-0211/24</t>
  </si>
  <si>
    <t>Rytel, M, Chodkowska-Michalowska, M, Sulejczak, D, et al.</t>
  </si>
  <si>
    <t>Enhancing the clinical potential: Quality assessment of adipose tissue-derived Mesenchymal Stem/Stromal Cells for therapeutic use</t>
  </si>
  <si>
    <t>Heyda, A, Gdowicz-Klosok, A, Bugowska, M, et al.</t>
  </si>
  <si>
    <t>Take a Breather-Physiological Correlates of a Conscious Connected Breathing Session in a Trained Group of Breast Cancer Patients</t>
  </si>
  <si>
    <t>Szkudlarek, J, Piwowarczyk, L, Jelinska, A.</t>
  </si>
  <si>
    <t>Cannabidiol in Gliomas: Therapeutic Potential and Nanocarrier Strategies, with an Emphasis on Vesicular Delivery Systems</t>
  </si>
  <si>
    <t>MOLECULAR PHARMACEUTICS</t>
  </si>
  <si>
    <t>Research &amp; Experimental MedicinePharmacology &amp; Pharmacy</t>
  </si>
  <si>
    <t>KPOD.07.07-IW.07-0043/24</t>
  </si>
  <si>
    <t>Wolanska, M, Sieczczynski, M, Pastuszak, K, et al.</t>
  </si>
  <si>
    <t>Case Report: Blood single-cell analysis of a IVB high-grade serous ovarian cancer patient presenting a favorable prognosis</t>
  </si>
  <si>
    <t>FRONTIERS IN ONCOLOGY</t>
  </si>
  <si>
    <t>KPOD.07.07-IW.07-0007/24</t>
  </si>
  <si>
    <t>Pieszko, K, Gonzalez, C.R, Petracca R.L, et al.</t>
  </si>
  <si>
    <t>Lipomatous metaplasia in cardiac CT: when 'normal' extracellular volume does not indicate myocardial viability - a case report</t>
  </si>
  <si>
    <t>EUROPEAN HEART JOURNAL-CASE REPORTS</t>
  </si>
  <si>
    <t>Kozak, K, Rogala, P, Mariuk-Jarema, A, et al.</t>
  </si>
  <si>
    <t>EFTISARC-NEO: A phase II study of neoadjuvant eftilagimod alpha, pembrolizumab and radiotherapy in patients with resectable soft tissue sarcoma</t>
  </si>
  <si>
    <t>Lugowska, I, Dawidowska, A, Jaczewska, S, et al.</t>
  </si>
  <si>
    <t>A phase II, open label study to evaluate the safety and clinical activity of balstilimab in patients with advanced/ metastatic non-melanoma skin cancers (AGENONMELA)</t>
  </si>
  <si>
    <t xml:space="preserve">Miszczyk, M, Fazekas, T, Rajwa, P, et al. </t>
  </si>
  <si>
    <t>Prostate-specific Antigen Response as a Prognostic Factor for Overall Survival in Patients with Prostate Cancer Treated with Androgen Receptor Pathway Inhibitors: A Systematic Review and Meta-analysis</t>
  </si>
  <si>
    <t>EUROPEAN UROLOGY FOCUS</t>
  </si>
  <si>
    <t>BPN/WAL/2023/1/00061, BPN/WAL/2023/1/00016</t>
  </si>
  <si>
    <t>Skiba, A, Szymczyk-Drozd, A, Serafin, K, M, et al.</t>
  </si>
  <si>
    <t>Foil-based lab-on-chip electrochemical genosensors for rapid antimicrobial resistance testing</t>
  </si>
  <si>
    <t>MEASUREMENT</t>
  </si>
  <si>
    <t>EngineeringInstruments &amp; Instrumentation</t>
  </si>
  <si>
    <t>KPOD.07.07-IW.07-0081/24</t>
  </si>
  <si>
    <t>Szablowska-Gadomska, I, Bochynska-Czyz, M, Mroczko, A</t>
  </si>
  <si>
    <t>Validation of the Bactec system for sterility testing of advanced therapy medicinal product suspensions in Ringer's Lactate</t>
  </si>
  <si>
    <t>JOURNAL OF PHARMACEUTICAL AND BIOMEDICAL ANALYSIS</t>
  </si>
  <si>
    <t>ChemistryPharmacology &amp; Pharmacy</t>
  </si>
  <si>
    <t>DOI Link</t>
  </si>
  <si>
    <t>https://doi.org/10.1186/s13063-023-07766-3</t>
  </si>
  <si>
    <t>https://doi.org/10.3390/jcm12010365</t>
  </si>
  <si>
    <t>https://doi.org/10.1136/bmjopen-2023-076882</t>
  </si>
  <si>
    <t>https://doi.org/10.1038/s41598-024-66076-z</t>
  </si>
  <si>
    <t>https://doi.org/10.1111/bjh.19608</t>
  </si>
  <si>
    <t>https://doi.org/10.3390/biom14070842</t>
  </si>
  <si>
    <t>https://doi.org/10.1016/j.omtn.2024.102277</t>
  </si>
  <si>
    <t>https://doi.org/10.1016/j.hrtlng.2024.06.009</t>
  </si>
  <si>
    <t>https://doi.org/10.3390/ijms25158026</t>
  </si>
  <si>
    <t>https://doi.org/10.1016/j.neuroimage.2024.120567</t>
  </si>
  <si>
    <t>https://doi.org/10.1002/nbm.5259</t>
  </si>
  <si>
    <t>https://doi.org/10.1136/bmjopen-2023-075741</t>
  </si>
  <si>
    <t>https://doi.org/10.2337/db24-797-P</t>
  </si>
  <si>
    <t>https://doi.org/10.2337/db24-141-OR</t>
  </si>
  <si>
    <t>https://doi.org/10.3390/biomedicines12092108</t>
  </si>
  <si>
    <t>https://doi.org/10.3389/fmed.2024.1458998</t>
  </si>
  <si>
    <t>https://doi.org/10.3390/cancers16193298</t>
  </si>
  <si>
    <t>https://doi.org/10.3390/polym16202856</t>
  </si>
  <si>
    <t>https://doi.org/10.1093/neuonc/noae190</t>
  </si>
  <si>
    <t>https://doi.org/10.3390/jcm13216579</t>
  </si>
  <si>
    <t>http://doi.org/10.5603/cj.102195</t>
  </si>
  <si>
    <t>https://doi.org/10.1038/s41598-024-79562-1</t>
  </si>
  <si>
    <t>https://doi.org/10.3390/ijms252212171</t>
  </si>
  <si>
    <t>https://doi.org/10.3390/jfb15110339</t>
  </si>
  <si>
    <t>Meeting AbstractP905/4192</t>
  </si>
  <si>
    <t>https://doi.org/10.1093/stmcls/sxae066</t>
  </si>
  <si>
    <t>Meeting Abstract712</t>
  </si>
  <si>
    <t>Meeting Abstract EP-0594</t>
  </si>
  <si>
    <t>https://doi.org/10.5603/nmr.102682</t>
  </si>
  <si>
    <t>https://doi.org/10.2478/pjmpe-2024-0037</t>
  </si>
  <si>
    <t>https://doi.org/10.3390/ijms252413737</t>
  </si>
  <si>
    <t>https://doi.org/10.1186/s13063-024-08598-5</t>
  </si>
  <si>
    <t>https://doi.org/10.1182/bloodadvances.2023012403</t>
  </si>
  <si>
    <t>https://doi.org/10.1016/j.ahj.2024.02.015</t>
  </si>
  <si>
    <t>https://doi.org/10.1038/s41588-024-01947-9</t>
  </si>
  <si>
    <t>https://doi.org/10.1177/17562848241309871</t>
  </si>
  <si>
    <t>https://doi.org/10.1016/j.ijcard.2024.132897</t>
  </si>
  <si>
    <t>https://doi.org/10.1016/j.ijrobp.2024.07.2331</t>
  </si>
  <si>
    <t>https://doi.org/10.3390/ijms26010233</t>
  </si>
  <si>
    <t>https://doi.org/10.3389/fimmu.2024.1436491</t>
  </si>
  <si>
    <t>https://doi.org/10.3389/fgene.2024.1515778</t>
  </si>
  <si>
    <t>https://doi.org/10.1080/08039488.2025.2455555</t>
  </si>
  <si>
    <t>https://doi.org/10.3390/biomedicines13010230</t>
  </si>
  <si>
    <t>https://doi.org/10.1186/s12885-025-13552-y</t>
  </si>
  <si>
    <t>https://doi.org/10.3389/fphar.2024.1498188</t>
  </si>
  <si>
    <t>https://doi.org/10.3390/cancers17020205</t>
  </si>
  <si>
    <t>https://doi.org/10.1038/s41598-025-89977-z</t>
  </si>
  <si>
    <t>https://doi.org/10.1016/j.braindev.2025.104322</t>
  </si>
  <si>
    <t>https://doi.org/10.3390/ijms26041629</t>
  </si>
  <si>
    <t>https://doi.org/10.1016/j.ijmedinf.2025.105837</t>
  </si>
  <si>
    <t>https://doi.org/10.3390/jcm14041180</t>
  </si>
  <si>
    <t>https://doi.org/10.5603/cj.98323</t>
  </si>
  <si>
    <t>https://doi.org/10.1210/clinem/dgaf121</t>
  </si>
  <si>
    <t>https://doi.org/10.33963/v.phj.104188</t>
  </si>
  <si>
    <t>https://doi.org/10.5603/cj.100718</t>
  </si>
  <si>
    <t>https://doi.org/10.5603/cj.100726</t>
  </si>
  <si>
    <t>https://doi.org/10.1007/s00259-025-07241-y</t>
  </si>
  <si>
    <t>https://doi.org/10.2478/ahem-2025-0006</t>
  </si>
  <si>
    <t>https://doi.org/10.1001/jamanetworkopen.2025.6215</t>
  </si>
  <si>
    <t>https://doi.org/10.5114/ceh.2024.146131</t>
  </si>
  <si>
    <t>https://doi.org/10.1016/j.euros.2025.03.006</t>
  </si>
  <si>
    <t>https://doi.org/10.1186/s12894-025-01754-2</t>
  </si>
  <si>
    <t>https://doi.org/10.1002/iid3.70206</t>
  </si>
  <si>
    <t>https://doi.org/10.3390/jcm14092936</t>
  </si>
  <si>
    <t>https://doi.org/10.3390/ijms26094071</t>
  </si>
  <si>
    <t>https://doi.org/10.1016/j.ejso.2025.109975</t>
  </si>
  <si>
    <t>https://doi.org/10.1038/s41598-025-01229-2</t>
  </si>
  <si>
    <t>https://doi.org/10.3390/jcm14103279</t>
  </si>
  <si>
    <t>https://doi.org/10.5604/01.3001.0054.9607</t>
  </si>
  <si>
    <t>https://doi.org/10.3390/ijms26115152</t>
  </si>
  <si>
    <t>https://doi.org/10.1016/j.taap.2025.117415</t>
  </si>
  <si>
    <t>https://doi.org/10.1016/j.urolonc.2024.09.014</t>
  </si>
  <si>
    <t>https://doi.org/10.1097/MOU.0000000000001296</t>
  </si>
  <si>
    <t>https://doi.org/10.5603/cj.104167</t>
  </si>
  <si>
    <t>https://doi.org/10.3389/fphar.2025.1586197</t>
  </si>
  <si>
    <t>https://doi.org/10.1186/s13030-025-00331-1</t>
  </si>
  <si>
    <t>https://doi.org/10.3389/fimmu.2025.1602527</t>
  </si>
  <si>
    <t>https://doi.org/10.1016/j.euo.2024.11.002</t>
  </si>
  <si>
    <t>https://doi.org/10.3390/biomedicines13061487</t>
  </si>
  <si>
    <t>https://doi.org/10.3390/ph18060857</t>
  </si>
  <si>
    <t>https://doi.org/10.1007/s00330-025-11754-3</t>
  </si>
  <si>
    <t>https://doi.org/10.1177/17455057251338410</t>
  </si>
  <si>
    <t>https://doi.org/10.1016/j.ceca.2025.103050</t>
  </si>
  <si>
    <t>https://doi.org/10.1038/s41598-025-08621-y</t>
  </si>
  <si>
    <t>https://doi.org/10.5603/ah.104790</t>
  </si>
  <si>
    <t>https://doi.org/10.1136/bmjopen-2025-102598</t>
  </si>
  <si>
    <t>https://doi.org/10.3389/fimmu.2025.1619434</t>
  </si>
  <si>
    <t>https://doi.org/10.32383/appdr/205967</t>
  </si>
  <si>
    <t>https://doi.org/10.15557/PiMR.2025.0015</t>
  </si>
  <si>
    <t>https://doi.org/10.1007/s00259-025-07455-0</t>
  </si>
  <si>
    <t>https://doi.org/10.1093/eurheartjsupp/suaf083.178</t>
  </si>
  <si>
    <t>https://doi.org/10.1007/s00405-025-09551-1</t>
  </si>
  <si>
    <t>https://doi.org/10.1136/bmjopen-2024-096217</t>
  </si>
  <si>
    <t>https://doi.org/10.3389/fneur.2025.1618582</t>
  </si>
  <si>
    <t>https://doi.org/10.1371/journal.ppat.1013369</t>
  </si>
  <si>
    <t>https://doi.org/10.1016/j.crbiot.2025.100321</t>
  </si>
  <si>
    <t>https://doi.org/10.1016/j.yebeh.2025.110631</t>
  </si>
  <si>
    <t>https://doi.org/10.1016/j.clgc.2025.102399</t>
  </si>
  <si>
    <t>https://doi.org/10.1016/j.compbiomed.2025.110503</t>
  </si>
  <si>
    <t>https://doi.org/10.3390/cancers17152574</t>
  </si>
  <si>
    <t>https://doi.org/10.1111/petr.70147</t>
  </si>
  <si>
    <t>https://doi.org/10.3390/ijms26157194</t>
  </si>
  <si>
    <t>https://doi.org/10.1039/d5py00603a</t>
  </si>
  <si>
    <t>https://doi.org/10.1016/j.seizure.2025.07.021</t>
  </si>
  <si>
    <t>https://doi.org/10.1186/s12885-025-14731-7</t>
  </si>
  <si>
    <t>https://doi.org/10.1186/s13063-025-09062-8</t>
  </si>
  <si>
    <t>https://doi.org/10.3390/ph18081102</t>
  </si>
  <si>
    <t>https://doi.org/10.1016/j.cmpb.2025.109034</t>
  </si>
  <si>
    <t>https://doi.org/10.1038/s41598-025-16253-5</t>
  </si>
  <si>
    <t>https://doi.org/10.3390/jcm14176332</t>
  </si>
  <si>
    <t>https://doi.org/10.3390/diagnostics15172127</t>
  </si>
  <si>
    <t>https://doi.org/10.1016/j.phro.2025.100829</t>
  </si>
  <si>
    <t>https://doi.org/10.1016/j.euros.2025.08.007</t>
  </si>
  <si>
    <t>https://doi.org/10.2147/JIR.S523607</t>
  </si>
  <si>
    <t>Meeting Abstract E44</t>
  </si>
  <si>
    <t>https://doi.org/10.1016/j.imlet.2025.107089</t>
  </si>
  <si>
    <t>https://doi.org/10.5603/pjnns.107176</t>
  </si>
  <si>
    <t>https://doi.org/10.1007/s00431-025-06517-7</t>
  </si>
  <si>
    <t>https://doi.org/10.3390/jcm14197043</t>
  </si>
  <si>
    <t>https://doi.org/10.3390/ijms26199437</t>
  </si>
  <si>
    <t>https://doi.org/10.1016/j.euros.2025.09.010</t>
  </si>
  <si>
    <t>https://doi.org/10.1161/CIRCULATIONAHA.125.076704</t>
  </si>
  <si>
    <t>https://doi.org/10.3390/ph18101530</t>
  </si>
  <si>
    <t>https://doi.org/10.3390/pharmaceutics17101320</t>
  </si>
  <si>
    <t>https://doi.org/10.1007/978-3-031-95582-2_4</t>
  </si>
  <si>
    <t>https://doi.org/10.1016/j.eururo.2025.04.017</t>
  </si>
  <si>
    <t>https://doi.org/10.33963/v.phj.107718</t>
  </si>
  <si>
    <t>https://doi.org/10.32604/or.2025.068609</t>
  </si>
  <si>
    <t>https://doi.org/10.5603/ahp.107021</t>
  </si>
  <si>
    <t>https://doi.org/10.1016/j.rechem.2025.102840</t>
  </si>
  <si>
    <t>https://doi.org/10.3390/ijms262110258</t>
  </si>
  <si>
    <t>https://doi.org/10.1016/j.advms.2025.10.002</t>
  </si>
  <si>
    <t>https://doi.org/10.3390/cancers17223690</t>
  </si>
  <si>
    <t>https://doi.org/10.1021/acs.molpharmaceut.5c00853</t>
  </si>
  <si>
    <t>https://doi.org/10.3389/fonc.2025.1697863</t>
  </si>
  <si>
    <t>https://doi.org/10.1093/ehjcr/ytaf612</t>
  </si>
  <si>
    <t>https://doi.org/10.1016/j.annonc.2025.08.3297</t>
  </si>
  <si>
    <t>https://doi.org/10.1016/j.annonc.2025.08.2290</t>
  </si>
  <si>
    <t>https://doi.org/10.1016/j.euf.2025.03.019</t>
  </si>
  <si>
    <t>https://doi.org/10.1016/j.measurement.2025.119668</t>
  </si>
  <si>
    <t>https://doi.org/10.1016/j.jpba.2025.117283</t>
  </si>
  <si>
    <t>Agrawal, S, Golebiowska, J, Bartoszewicz, B, et al.</t>
  </si>
  <si>
    <t>Gujski, M, Jankowski, M, Pinkas, J, et al.</t>
  </si>
  <si>
    <t>Jankowska, EA, Sierpinski, R, Tkaczyszyn, M, et al.</t>
  </si>
  <si>
    <t>Raciborski, F, Jankowski, M, Gujski, M, et al.</t>
  </si>
  <si>
    <t>Agrawal, S, Makuch, S, Drózdz, M, et al.</t>
  </si>
  <si>
    <t>Baranski, K, Brozek, G, Kowalska, M, et al.</t>
  </si>
  <si>
    <t>Biernat, MM, Kolasinska, A, Kwiatkowski, J, et al.</t>
  </si>
  <si>
    <t>Flisiak, R, Pawlowska, M, Rogalska-Plonska, M, et al.</t>
  </si>
  <si>
    <t>Gajda, M, Kowalska, M, Zejda, JE</t>
  </si>
  <si>
    <t>Jakubik, D, Fitas, A, Eyileten, C, et al.</t>
  </si>
  <si>
    <t>Jozwiak, S, Curatolo, P</t>
  </si>
  <si>
    <t>Kaczmarska, A, Sliwa, P, Zawitkowska, J, et al.</t>
  </si>
  <si>
    <t>Kowalska, M, Niewiadomska, E, Baranski, K, et al.</t>
  </si>
  <si>
    <t>Kubica, J, Adamski, P, Niezgoda, P, et al.</t>
  </si>
  <si>
    <t>Nawrot-Hadzik, I, Zmudzinski, M, Matkowski, A, et al.</t>
  </si>
  <si>
    <t>Rudno-Rudzinska, J, Kielan, W, Guzinski, M, et al.</t>
  </si>
  <si>
    <t>Rzymski, P, Pazgan-Simon, M, Simon, K, et al.</t>
  </si>
  <si>
    <t>Stefaniak, M, Reka, G, Zawitkowska, J, et al.</t>
  </si>
  <si>
    <t>Sugalska, M, Tomik, A, Józwiak, S, et al.</t>
  </si>
  <si>
    <t>Zejda, JE, Brozek, GM, Kowalska, M, et al.</t>
  </si>
  <si>
    <t>Szczeklik, W, Fronczek, J</t>
  </si>
  <si>
    <t>Butler-Laporte, G, Povysil, G, Kosmicki, JA, et al.</t>
  </si>
  <si>
    <t>Czupryna, P, Moniuszko-Malinowska, A, Rogalska, M, et al.</t>
  </si>
  <si>
    <t>Kotfis, K, Karolak, I, Lechowicz, K, et al.</t>
  </si>
  <si>
    <t>Kozakiewicz, A, Izdebski, Z, Mazur, J</t>
  </si>
  <si>
    <t>Kubica, J, Adamski, P, Gorog, DA, et al.</t>
  </si>
  <si>
    <t>Kulis, J, Wawrowski, L, Sedek, L, et al.</t>
  </si>
  <si>
    <t>Matusewicz, L, Golec, M, Czogalla, A, et al.</t>
  </si>
  <si>
    <t>Niedzwiedz, A, Kawa, M, Pius-Sadowska, E, et al.</t>
  </si>
  <si>
    <t>Niedzwiedz, A, Pius-Sadowska, E, Kawa, M, et al.</t>
  </si>
  <si>
    <t>Ozieranski, K, Tyminska, A, Caforio, ALP</t>
  </si>
  <si>
    <t>Ozieranski, K, Tyminska, A, Marchel, M, et al.</t>
  </si>
  <si>
    <t>Pius-Sadowska, E, Niedzwiedz, A, Kulig, P, et al.</t>
  </si>
  <si>
    <t>Rejdak, K, Fiedor, P, Bonek, R, et al.</t>
  </si>
  <si>
    <t>Rzymski, P, Poniedzialek, B, Rosinska, J, et al.</t>
  </si>
  <si>
    <t>Serwin, N, Cecerska-Heryc, E, Pius-Sadowska, E, et al.</t>
  </si>
  <si>
    <t>Sienko, J, Marczak, I, Kotowski, M, et al.</t>
  </si>
  <si>
    <t>Sikora, M, Krajewska, K, Marcinkowska, K, et al.</t>
  </si>
  <si>
    <t>Strub, DJ, Talma, M, Strub, M, et al.</t>
  </si>
  <si>
    <t>Szyda, J, Dobosz, P, Stojak, J, et al.</t>
  </si>
  <si>
    <t>Tycinska, A, Gierlotka, M, Bartus, S, et al.</t>
  </si>
  <si>
    <t>Kolodrubiec, J, Kozlowska, M, Irga-Jaworska, N, et al.</t>
  </si>
  <si>
    <t>Barczyk, A, Czajkowska-Malinowska, M, Farnik, M, et al.</t>
  </si>
  <si>
    <t>Brociek, E, Tyminska, A, Giordani, AS, et al.</t>
  </si>
  <si>
    <t>Czerwinski, M, Stepien, M, Juszczyk, G, et al.</t>
  </si>
  <si>
    <t>Gajewska-Naryniecka, A, Szwedowicz, U, Lapinska, Z, et al.</t>
  </si>
  <si>
    <t>Izdebski, Z, Mazur, J, Kozakiewicz, A, et al.</t>
  </si>
  <si>
    <t>Karolak, I, Hrynkiewicz, R, Niedzwiedzka-Rystwej, P, et al.</t>
  </si>
  <si>
    <t>Khemiri, L, Kuja-Halkola, R, Larsson, H, et al.</t>
  </si>
  <si>
    <t>Król, ZJ, Dobosz, P, Slubowska, A, et al.</t>
  </si>
  <si>
    <t>Kubeczko, M, Gabrys, D, Gawkowska, M, et al.</t>
  </si>
  <si>
    <t>Kubeczko, M, Jarzaab, M, Gabrys, D, et al.</t>
  </si>
  <si>
    <t>Kwasniewski, M, Korotko, U, Chwialkowska, K, et al.</t>
  </si>
  <si>
    <t>Madajczak, D, Daboval, T, Lauterbach, R, et al.</t>
  </si>
  <si>
    <t>Smialek, D, Józwiak, S, Kotulska, K</t>
  </si>
  <si>
    <t>Smialek, D, Kotulska, K, Duda, A, et al.</t>
  </si>
  <si>
    <t>Specchio, N, Nabbout, R, Aronica, E, et al.</t>
  </si>
  <si>
    <t>Tajstra, M, Dyrbus, M, Rutkowski, T, et al.</t>
  </si>
  <si>
    <t>Zmudzinski, M, Rut, W, Olech, K, et al.</t>
  </si>
  <si>
    <t>Dabkowska, M, Kosiorowska, A, Machalinski, B</t>
  </si>
  <si>
    <t>Karaszewski, B, Szczyrba, S, Jablonski, B, et al.</t>
  </si>
  <si>
    <t>Kozak, K, Sobczuk, P, Kopec, S, et al.</t>
  </si>
  <si>
    <t>Michalak, A, Chrzanowski, J, Kusmierczyk-Koziel, H, et al.</t>
  </si>
  <si>
    <t>Paciorek, M, Bienkowski, C, Kowalska, JD, et al.</t>
  </si>
  <si>
    <t>Pawlowska, M, Pokorska-Spiewak, M, Talarek, E, et al.</t>
  </si>
  <si>
    <t>Rutkowska, A, Strózik, T, Jedrychowska-Danska, K, et al.</t>
  </si>
  <si>
    <t>Rybkowska, P, Radoszkiewicz, K, Kawalec, M, et al.</t>
  </si>
  <si>
    <t>Sledz, M, Wojciechowska, A, Zagozdzon, R, et al.</t>
  </si>
  <si>
    <t>Slomian, D, Szyda, J, Dobosz, P, et al.</t>
  </si>
  <si>
    <t>Zapolnik, P, Kmiecik, W, Nowakowska, A, et al.</t>
  </si>
  <si>
    <t>Taube, A, Borysiewicz, MA, Sadowski, O, et al.</t>
  </si>
  <si>
    <t>Kus, A, Wieczorek, S, Dybko, J, et al.</t>
  </si>
  <si>
    <t>Poniedzialek, B, Rzymski, P, Zarebska-Michaluk, D, et al.</t>
  </si>
  <si>
    <t>Pokorska-Spiewak, M, Talarek, E, Pawlowska, M, et al.</t>
  </si>
  <si>
    <t>Borowczyk, M, Sypniewski, M, Szyda, J, et al.</t>
  </si>
  <si>
    <t>Czaplicka, A, Lachota, M, Paczek, L, et al.</t>
  </si>
  <si>
    <t>Dabkowska, M, Stukan, I, Kosiorowska, A, et al.</t>
  </si>
  <si>
    <t>Groele, L, Dzygalo, K, Kowalska, A, et al.</t>
  </si>
  <si>
    <t>Kuczynska, Z, Neglur, PK, Metin, E, et al.</t>
  </si>
  <si>
    <t>Treda, C, Wlodarczyk, A, Rieske, P</t>
  </si>
  <si>
    <t>Groele, L, Dzygało, K, Kowalska, A, et al.</t>
  </si>
  <si>
    <t>Mazur-Rosmus, W, Krzyżak, AT</t>
  </si>
  <si>
    <t>Jarosz-Popek, J, Eyileten, C, Gager, GM, et al.</t>
  </si>
  <si>
    <t>Zielinski, M, Sakowska, J, Iwaszkiewicz-Grzes, D, et al.</t>
  </si>
  <si>
    <t>Oszer, A, Kołodrubiec, J, Pawlik B, et al.</t>
  </si>
  <si>
    <t>Wypyszczak, K, Urbanska, Z, Miarka-Walczyk, K, et al.</t>
  </si>
  <si>
    <t>Dubiela, P, Szymańska-Rożek, P, Hasinski, P, et al.</t>
  </si>
  <si>
    <t>Fiszer, A, Kozłowska, E, Jazurek-Ciesiołka, M.</t>
  </si>
  <si>
    <t>Krogulec, D, Bieńkowsk, C, Kowalska, JD, et al.</t>
  </si>
  <si>
    <t>Kulecka, M, Czarnowski, P, Balabas, A, et al.</t>
  </si>
  <si>
    <t>Krzyżak, A.T, Lasek, J, Schneider, Z, et al..</t>
  </si>
  <si>
    <t>Mazur-Rosmus, W, Spees, W.M, Krzyżak, A.T.</t>
  </si>
  <si>
    <t>Lewandowska, K, Lipski, D, Uruski, P, et.al.</t>
  </si>
  <si>
    <t>Wicik, Z, Nowak, A, Eyileten, C, et al.</t>
  </si>
  <si>
    <t>Talar-Wojnarowska, R, Fabisiak, A, Zatorski H, et al.</t>
  </si>
  <si>
    <t>Nieszporek, A, Wierzbicka, M, Labedz, N, et al.</t>
  </si>
  <si>
    <t>Wilk-Kozubek, M, Potaniec, B, Gazińska, P, et al.</t>
  </si>
  <si>
    <t>Dar, D, Rodak, M, Da Piewve, C, et al.</t>
  </si>
  <si>
    <t>Marjanski, T, Chmielecki, M, Klein-Awerjanow, K, et al.</t>
  </si>
  <si>
    <t>Stodolkiewicz-Nowarska, E, Stec, S, Wileczek, A, et al.</t>
  </si>
  <si>
    <t>Skrzypczak, P, Rozmiarek, M, Dobiecki, T, et al.</t>
  </si>
  <si>
    <t>Sienko, D, Szablowska-Gadomska, I, Nowak-Szwed, A, et al.</t>
  </si>
  <si>
    <t>Sycinska-Dziarnowska, M, Szyszka-Sommerfeld, L, Ziabka, M, et al.</t>
  </si>
  <si>
    <t>Krzyzak, A, Lasek, J, Wnuk, M, et al.</t>
  </si>
  <si>
    <t>Radoszkiewicz, K, Rybkowska, P, Szymanska, M, et al.</t>
  </si>
  <si>
    <t>Swiderska, E, Janiszewski, M, Jaworski, T, et al.</t>
  </si>
  <si>
    <t>Kolodziej, M, Kaminski, G, Opalinska, M, et al.</t>
  </si>
  <si>
    <t>Cieszykowska, I, Rybak, P, Janiak, T, et 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</si>
</sst>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charset val="238"/>
      <scheme val="minor"/>
    </font>
    <font>
      <sz val="10"/>
      <name val="Arial"/>
      <family val="2"/>
      <charset val="238"/>
    </font>
    <font>
      <sz val="11"/>
      <name val="Aptos"/>
      <family val="2"/>
    </font>
    <font>
      <sz val="11"/>
      <name val="Aptos Narrow"/>
      <family val="2"/>
      <charset val="238"/>
      <scheme val="minor"/>
    </font>
    <font>
      <u/>
      <sz val="11"/>
      <color theme="10"/>
      <name val="Aptos Narrow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4">
    <xf numFmtId="0" fontId="0" fillId="0" borderId="0" xfId="0"/>
    <xf numFmtId="0" fontId="0" fillId="2" borderId="0" xfId="0" applyFill="1"/>
    <xf numFmtId="0" fontId="1" fillId="2" borderId="0" xfId="0" applyFont="1" applyFill="1"/>
    <xf numFmtId="0" fontId="1" fillId="0" borderId="0" xfId="0" applyFont="1"/>
    <xf numFmtId="0" fontId="1" fillId="0" borderId="0" xfId="0" applyFont="1" applyAlignment="1">
      <alignment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0" xfId="0" applyFont="1"/>
    <xf numFmtId="0" fontId="3" fillId="2" borderId="0" xfId="0" applyFont="1" applyFill="1"/>
    <xf numFmtId="0" fontId="3" fillId="0" borderId="0" xfId="0" applyFont="1"/>
    <xf numFmtId="0" fontId="4" fillId="0" borderId="0" xfId="1"/>
    <xf numFmtId="0" fontId="4" fillId="0" borderId="0" xfId="1" applyFill="1"/>
    <xf numFmtId="0" fontId="1" fillId="0" borderId="0" xfId="1" applyFont="1"/>
    <xf numFmtId="0" fontId="4" fillId="0" borderId="0" xfId="1" applyAlignment="1">
      <alignment wrapText="1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doi.org/10.3390/ph18101530" TargetMode="External"/><Relationship Id="rId21" Type="http://schemas.openxmlformats.org/officeDocument/2006/relationships/hyperlink" Target="https://doi.org/" TargetMode="External"/><Relationship Id="rId42" Type="http://schemas.openxmlformats.org/officeDocument/2006/relationships/hyperlink" Target="https://doi.org/10.3390/jcm14041180" TargetMode="External"/><Relationship Id="rId63" Type="http://schemas.openxmlformats.org/officeDocument/2006/relationships/hyperlink" Target="https://doi.org/10.1016/j.urolonc.2024.09.014" TargetMode="External"/><Relationship Id="rId84" Type="http://schemas.openxmlformats.org/officeDocument/2006/relationships/hyperlink" Target="https://doi.org/10.1136/bmjopen-2024-096217" TargetMode="External"/><Relationship Id="rId16" Type="http://schemas.openxmlformats.org/officeDocument/2006/relationships/hyperlink" Target="https://doi.org/10.3390/jcm13216579" TargetMode="External"/><Relationship Id="rId107" Type="http://schemas.openxmlformats.org/officeDocument/2006/relationships/hyperlink" Target="https://doi.org/10.1016/j.phro.2025.100829" TargetMode="External"/><Relationship Id="rId11" Type="http://schemas.openxmlformats.org/officeDocument/2006/relationships/hyperlink" Target="https://doi.org/10.2337/db24-141-OR" TargetMode="External"/><Relationship Id="rId32" Type="http://schemas.openxmlformats.org/officeDocument/2006/relationships/hyperlink" Target="https://doi.org/10.3389/fgene.2024.1515778" TargetMode="External"/><Relationship Id="rId37" Type="http://schemas.openxmlformats.org/officeDocument/2006/relationships/hyperlink" Target="https://doi.org/10.3390/cancers17020205" TargetMode="External"/><Relationship Id="rId53" Type="http://schemas.openxmlformats.org/officeDocument/2006/relationships/hyperlink" Target="https://doi.org/10.1186/s12894-025-01754-2" TargetMode="External"/><Relationship Id="rId58" Type="http://schemas.openxmlformats.org/officeDocument/2006/relationships/hyperlink" Target="https://doi.org/10.1038/s41598-025-01229-2" TargetMode="External"/><Relationship Id="rId74" Type="http://schemas.openxmlformats.org/officeDocument/2006/relationships/hyperlink" Target="https://doi.org/10.1016/j.ceca.2025.103050" TargetMode="External"/><Relationship Id="rId79" Type="http://schemas.openxmlformats.org/officeDocument/2006/relationships/hyperlink" Target="https://doi.org/10.32383/appdr/205967" TargetMode="External"/><Relationship Id="rId102" Type="http://schemas.openxmlformats.org/officeDocument/2006/relationships/hyperlink" Target="https://doi.org/10.3390/ph18081102" TargetMode="External"/><Relationship Id="rId123" Type="http://schemas.openxmlformats.org/officeDocument/2006/relationships/hyperlink" Target="https://doi.org/10.5603/ahp.107021" TargetMode="External"/><Relationship Id="rId128" Type="http://schemas.openxmlformats.org/officeDocument/2006/relationships/hyperlink" Target="https://doi.org/10.1021/acs.molpharmaceut.5c00853" TargetMode="External"/><Relationship Id="rId5" Type="http://schemas.openxmlformats.org/officeDocument/2006/relationships/hyperlink" Target="https://doi.org/10.1016/j.omtn.2024.102277" TargetMode="External"/><Relationship Id="rId90" Type="http://schemas.openxmlformats.org/officeDocument/2006/relationships/hyperlink" Target="https://doi.org/10.1186/s13063-024-08598-5" TargetMode="External"/><Relationship Id="rId95" Type="http://schemas.openxmlformats.org/officeDocument/2006/relationships/hyperlink" Target="https://doi.org/10.3390/cancers17152574" TargetMode="External"/><Relationship Id="rId22" Type="http://schemas.openxmlformats.org/officeDocument/2006/relationships/hyperlink" Target="https://doi.org/10.1093/stmcls/sxae066" TargetMode="External"/><Relationship Id="rId27" Type="http://schemas.openxmlformats.org/officeDocument/2006/relationships/hyperlink" Target="https://doi.org/10.1016/j.ijcard.2024.132897" TargetMode="External"/><Relationship Id="rId43" Type="http://schemas.openxmlformats.org/officeDocument/2006/relationships/hyperlink" Target="https://doi.org/10.5603/cj.98323" TargetMode="External"/><Relationship Id="rId48" Type="http://schemas.openxmlformats.org/officeDocument/2006/relationships/hyperlink" Target="https://doi.org/10.1007/s00259-025-07241-y" TargetMode="External"/><Relationship Id="rId64" Type="http://schemas.openxmlformats.org/officeDocument/2006/relationships/hyperlink" Target="https://doi.org/10.1097/MOU.0000000000001296" TargetMode="External"/><Relationship Id="rId69" Type="http://schemas.openxmlformats.org/officeDocument/2006/relationships/hyperlink" Target="https://doi.org/10.1016/j.euo.2024.11.002" TargetMode="External"/><Relationship Id="rId113" Type="http://schemas.openxmlformats.org/officeDocument/2006/relationships/hyperlink" Target="https://doi.org/10.3390/jcm14197043" TargetMode="External"/><Relationship Id="rId118" Type="http://schemas.openxmlformats.org/officeDocument/2006/relationships/hyperlink" Target="https://doi.org/10.3390/pharmaceutics17101320" TargetMode="External"/><Relationship Id="rId134" Type="http://schemas.openxmlformats.org/officeDocument/2006/relationships/hyperlink" Target="https://doi.org/10.1016/j.annonc.2025.08.2290" TargetMode="External"/><Relationship Id="rId80" Type="http://schemas.openxmlformats.org/officeDocument/2006/relationships/hyperlink" Target="https://doi.org/10.15557/PiMR.2025.0015" TargetMode="External"/><Relationship Id="rId85" Type="http://schemas.openxmlformats.org/officeDocument/2006/relationships/hyperlink" Target="https://doi.org/10.3389/fneur.2025.1618582" TargetMode="External"/><Relationship Id="rId12" Type="http://schemas.openxmlformats.org/officeDocument/2006/relationships/hyperlink" Target="https://doi.org/10.3389/fmed.2024.1458998" TargetMode="External"/><Relationship Id="rId17" Type="http://schemas.openxmlformats.org/officeDocument/2006/relationships/hyperlink" Target="http://doi.org/10.5603/cj.102195" TargetMode="External"/><Relationship Id="rId33" Type="http://schemas.openxmlformats.org/officeDocument/2006/relationships/hyperlink" Target="https://doi.org/10.1080/08039488.2025.2455555" TargetMode="External"/><Relationship Id="rId38" Type="http://schemas.openxmlformats.org/officeDocument/2006/relationships/hyperlink" Target="https://doi.org/10.1038/s41598-025-89977-z" TargetMode="External"/><Relationship Id="rId59" Type="http://schemas.openxmlformats.org/officeDocument/2006/relationships/hyperlink" Target="https://doi.org/10.3390/jcm14103279" TargetMode="External"/><Relationship Id="rId103" Type="http://schemas.openxmlformats.org/officeDocument/2006/relationships/hyperlink" Target="https://doi.org/10.1016/j.cmpb.2025.109034" TargetMode="External"/><Relationship Id="rId108" Type="http://schemas.openxmlformats.org/officeDocument/2006/relationships/hyperlink" Target="https://doi.org/10.1016/j.euros.2025.08.007" TargetMode="External"/><Relationship Id="rId124" Type="http://schemas.openxmlformats.org/officeDocument/2006/relationships/hyperlink" Target="https://doi.org/10.1016/j.rechem.2025.102840" TargetMode="External"/><Relationship Id="rId129" Type="http://schemas.openxmlformats.org/officeDocument/2006/relationships/hyperlink" Target="https://doi.org/10.1016/j.measurement.2025.119668" TargetMode="External"/><Relationship Id="rId54" Type="http://schemas.openxmlformats.org/officeDocument/2006/relationships/hyperlink" Target="https://doi.org/10.1002/iid3.70206" TargetMode="External"/><Relationship Id="rId70" Type="http://schemas.openxmlformats.org/officeDocument/2006/relationships/hyperlink" Target="https://doi.org/10.3390/biomedicines13061487" TargetMode="External"/><Relationship Id="rId75" Type="http://schemas.openxmlformats.org/officeDocument/2006/relationships/hyperlink" Target="https://doi.org/10.1038/s41598-025-08621-y" TargetMode="External"/><Relationship Id="rId91" Type="http://schemas.openxmlformats.org/officeDocument/2006/relationships/hyperlink" Target="https://doi.org/10.1186/s13063-023-07766-3" TargetMode="External"/><Relationship Id="rId96" Type="http://schemas.openxmlformats.org/officeDocument/2006/relationships/hyperlink" Target="https://doi.org/10.1111/petr.70147" TargetMode="External"/><Relationship Id="rId1" Type="http://schemas.openxmlformats.org/officeDocument/2006/relationships/hyperlink" Target="https://doi.org/10.1136/bmjopen-2023-076882" TargetMode="External"/><Relationship Id="rId6" Type="http://schemas.openxmlformats.org/officeDocument/2006/relationships/hyperlink" Target="https://doi.org/10.1016/j.hrtlng.2024.06.009" TargetMode="External"/><Relationship Id="rId23" Type="http://schemas.openxmlformats.org/officeDocument/2006/relationships/hyperlink" Target="https://doi.org/10.5603/nmr.102682" TargetMode="External"/><Relationship Id="rId28" Type="http://schemas.openxmlformats.org/officeDocument/2006/relationships/hyperlink" Target="https://doi.org/10.1016/j.ijrobp.2024.07.2331" TargetMode="External"/><Relationship Id="rId49" Type="http://schemas.openxmlformats.org/officeDocument/2006/relationships/hyperlink" Target="https://doi.org/10.2478/ahem-2025-0006" TargetMode="External"/><Relationship Id="rId114" Type="http://schemas.openxmlformats.org/officeDocument/2006/relationships/hyperlink" Target="https://doi.org/10.3390/ijms26199437" TargetMode="External"/><Relationship Id="rId119" Type="http://schemas.openxmlformats.org/officeDocument/2006/relationships/hyperlink" Target="https://doi.org/10.1007/978-3-031-95582-2_4" TargetMode="External"/><Relationship Id="rId44" Type="http://schemas.openxmlformats.org/officeDocument/2006/relationships/hyperlink" Target="https://doi.org/10.1210/clinem/dgaf121" TargetMode="External"/><Relationship Id="rId60" Type="http://schemas.openxmlformats.org/officeDocument/2006/relationships/hyperlink" Target="https://doi.org/10.5604/01.3001.0054.9607" TargetMode="External"/><Relationship Id="rId65" Type="http://schemas.openxmlformats.org/officeDocument/2006/relationships/hyperlink" Target="https://doi.org/10.5603/cj.104167" TargetMode="External"/><Relationship Id="rId81" Type="http://schemas.openxmlformats.org/officeDocument/2006/relationships/hyperlink" Target="https://doi.org/10.1007/s00259-025-07455-0" TargetMode="External"/><Relationship Id="rId86" Type="http://schemas.openxmlformats.org/officeDocument/2006/relationships/hyperlink" Target="https://doi.org/10.1371/journal.ppat.1013369" TargetMode="External"/><Relationship Id="rId130" Type="http://schemas.openxmlformats.org/officeDocument/2006/relationships/hyperlink" Target="https://doi.org/10.3389/fonc.2025.1697863" TargetMode="External"/><Relationship Id="rId135" Type="http://schemas.openxmlformats.org/officeDocument/2006/relationships/hyperlink" Target="https://doi.org/10.1016/j.euf.2025.03.019" TargetMode="External"/><Relationship Id="rId13" Type="http://schemas.openxmlformats.org/officeDocument/2006/relationships/hyperlink" Target="https://doi.org/10.3390/cancers16193298" TargetMode="External"/><Relationship Id="rId18" Type="http://schemas.openxmlformats.org/officeDocument/2006/relationships/hyperlink" Target="https://doi.org/10.1038/s41598-024-79562-1" TargetMode="External"/><Relationship Id="rId39" Type="http://schemas.openxmlformats.org/officeDocument/2006/relationships/hyperlink" Target="https://doi.org/10.1016/j.braindev.2025.104322" TargetMode="External"/><Relationship Id="rId109" Type="http://schemas.openxmlformats.org/officeDocument/2006/relationships/hyperlink" Target="https://doi.org/10.2147/JIR.S523607" TargetMode="External"/><Relationship Id="rId34" Type="http://schemas.openxmlformats.org/officeDocument/2006/relationships/hyperlink" Target="https://doi.org/10.3390/biomedicines13010230" TargetMode="External"/><Relationship Id="rId50" Type="http://schemas.openxmlformats.org/officeDocument/2006/relationships/hyperlink" Target="https://doi.org/10.1001/jamanetworkopen.2025.6215" TargetMode="External"/><Relationship Id="rId55" Type="http://schemas.openxmlformats.org/officeDocument/2006/relationships/hyperlink" Target="https://doi.org/10.3390/jcm14092936" TargetMode="External"/><Relationship Id="rId76" Type="http://schemas.openxmlformats.org/officeDocument/2006/relationships/hyperlink" Target="https://doi.org/10.5603/ah.104790" TargetMode="External"/><Relationship Id="rId97" Type="http://schemas.openxmlformats.org/officeDocument/2006/relationships/hyperlink" Target="https://doi.org/10.3390/ijms26157194" TargetMode="External"/><Relationship Id="rId104" Type="http://schemas.openxmlformats.org/officeDocument/2006/relationships/hyperlink" Target="https://doi.org/10.1038/s41598-025-16253-5" TargetMode="External"/><Relationship Id="rId120" Type="http://schemas.openxmlformats.org/officeDocument/2006/relationships/hyperlink" Target="https://doi.org/10.1016/j.eururo.2025.04.017" TargetMode="External"/><Relationship Id="rId125" Type="http://schemas.openxmlformats.org/officeDocument/2006/relationships/hyperlink" Target="https://doi.org/10.3390/ijms262110258" TargetMode="External"/><Relationship Id="rId7" Type="http://schemas.openxmlformats.org/officeDocument/2006/relationships/hyperlink" Target="https://doi.org/10.3390/ijms25158026" TargetMode="External"/><Relationship Id="rId71" Type="http://schemas.openxmlformats.org/officeDocument/2006/relationships/hyperlink" Target="https://doi.org/10.3390/ph18060857" TargetMode="External"/><Relationship Id="rId92" Type="http://schemas.openxmlformats.org/officeDocument/2006/relationships/hyperlink" Target="https://doi.org/10.3390/jcm12010365" TargetMode="External"/><Relationship Id="rId2" Type="http://schemas.openxmlformats.org/officeDocument/2006/relationships/hyperlink" Target="https://doi.org/10.1111/bjh.19608" TargetMode="External"/><Relationship Id="rId29" Type="http://schemas.openxmlformats.org/officeDocument/2006/relationships/hyperlink" Target="https://doi.org/10.1038/s41588-024-01947-9" TargetMode="External"/><Relationship Id="rId24" Type="http://schemas.openxmlformats.org/officeDocument/2006/relationships/hyperlink" Target="https://doi.org/10.1177/17562848241309871" TargetMode="External"/><Relationship Id="rId40" Type="http://schemas.openxmlformats.org/officeDocument/2006/relationships/hyperlink" Target="https://doi.org/10.3390/ijms26041629" TargetMode="External"/><Relationship Id="rId45" Type="http://schemas.openxmlformats.org/officeDocument/2006/relationships/hyperlink" Target="https://doi.org/10.33963/v.phj.104188" TargetMode="External"/><Relationship Id="rId66" Type="http://schemas.openxmlformats.org/officeDocument/2006/relationships/hyperlink" Target="https://doi.org/10.3389/fphar.2025.1586197" TargetMode="External"/><Relationship Id="rId87" Type="http://schemas.openxmlformats.org/officeDocument/2006/relationships/hyperlink" Target="https://doi.org/10.1016/j.crbiot.2025.100321" TargetMode="External"/><Relationship Id="rId110" Type="http://schemas.openxmlformats.org/officeDocument/2006/relationships/hyperlink" Target="https://doi.org/10.1016/j.imlet.2025.107089" TargetMode="External"/><Relationship Id="rId115" Type="http://schemas.openxmlformats.org/officeDocument/2006/relationships/hyperlink" Target="https://doi.org/10.1016/j.euros.2025.09.010" TargetMode="External"/><Relationship Id="rId131" Type="http://schemas.openxmlformats.org/officeDocument/2006/relationships/hyperlink" Target="https://doi.org/10.1016/j.jpba.2025.117283" TargetMode="External"/><Relationship Id="rId61" Type="http://schemas.openxmlformats.org/officeDocument/2006/relationships/hyperlink" Target="https://doi.org/10.3390/ijms26115152" TargetMode="External"/><Relationship Id="rId82" Type="http://schemas.openxmlformats.org/officeDocument/2006/relationships/hyperlink" Target="https://doi.org/10.1093/eurheartjsupp/suaf083.178" TargetMode="External"/><Relationship Id="rId19" Type="http://schemas.openxmlformats.org/officeDocument/2006/relationships/hyperlink" Target="https://doi.org/10.3390/ijms252212171" TargetMode="External"/><Relationship Id="rId14" Type="http://schemas.openxmlformats.org/officeDocument/2006/relationships/hyperlink" Target="https://doi.org/10.3390/polym16202856" TargetMode="External"/><Relationship Id="rId30" Type="http://schemas.openxmlformats.org/officeDocument/2006/relationships/hyperlink" Target="https://doi.org/10.3390/ijms26010233" TargetMode="External"/><Relationship Id="rId35" Type="http://schemas.openxmlformats.org/officeDocument/2006/relationships/hyperlink" Target="https://doi.org/10.1186/s12885-025-13552-y" TargetMode="External"/><Relationship Id="rId56" Type="http://schemas.openxmlformats.org/officeDocument/2006/relationships/hyperlink" Target="https://doi.org/10.3390/ijms26094071" TargetMode="External"/><Relationship Id="rId77" Type="http://schemas.openxmlformats.org/officeDocument/2006/relationships/hyperlink" Target="https://doi.org/10.1136/bmjopen-2025-102598" TargetMode="External"/><Relationship Id="rId100" Type="http://schemas.openxmlformats.org/officeDocument/2006/relationships/hyperlink" Target="https://doi.org/10.1186/s12885-025-14731-7" TargetMode="External"/><Relationship Id="rId105" Type="http://schemas.openxmlformats.org/officeDocument/2006/relationships/hyperlink" Target="https://doi.org/10.3390/jcm14176332" TargetMode="External"/><Relationship Id="rId126" Type="http://schemas.openxmlformats.org/officeDocument/2006/relationships/hyperlink" Target="https://doi.org/10.1016/j.advms.2025.10.002" TargetMode="External"/><Relationship Id="rId8" Type="http://schemas.openxmlformats.org/officeDocument/2006/relationships/hyperlink" Target="https://doi.org/10.1016/j.neuroimage.2024.120567" TargetMode="External"/><Relationship Id="rId51" Type="http://schemas.openxmlformats.org/officeDocument/2006/relationships/hyperlink" Target="https://doi.org/10.5114/ceh.2024.146131" TargetMode="External"/><Relationship Id="rId72" Type="http://schemas.openxmlformats.org/officeDocument/2006/relationships/hyperlink" Target="https://doi.org/10.1007/s00330-025-11754-3" TargetMode="External"/><Relationship Id="rId93" Type="http://schemas.openxmlformats.org/officeDocument/2006/relationships/hyperlink" Target="https://doi.org/10.1182/bloodadvances.2023012403" TargetMode="External"/><Relationship Id="rId98" Type="http://schemas.openxmlformats.org/officeDocument/2006/relationships/hyperlink" Target="https://doi.org/10.1039/d5py00603a" TargetMode="External"/><Relationship Id="rId121" Type="http://schemas.openxmlformats.org/officeDocument/2006/relationships/hyperlink" Target="https://doi.org/10.33963/v.phj.107718" TargetMode="External"/><Relationship Id="rId3" Type="http://schemas.openxmlformats.org/officeDocument/2006/relationships/hyperlink" Target="https://doi.org/10.1038/s41598-024-66076-z" TargetMode="External"/><Relationship Id="rId25" Type="http://schemas.openxmlformats.org/officeDocument/2006/relationships/hyperlink" Target="https://doi.org/10.2478/pjmpe-2024-0037" TargetMode="External"/><Relationship Id="rId46" Type="http://schemas.openxmlformats.org/officeDocument/2006/relationships/hyperlink" Target="https://doi.org/10.5603/cj.100718" TargetMode="External"/><Relationship Id="rId67" Type="http://schemas.openxmlformats.org/officeDocument/2006/relationships/hyperlink" Target="https://doi.org/10.1186/s13030-025-00331-1" TargetMode="External"/><Relationship Id="rId116" Type="http://schemas.openxmlformats.org/officeDocument/2006/relationships/hyperlink" Target="https://doi.org/10.1161/CIRCULATIONAHA.125.076704" TargetMode="External"/><Relationship Id="rId20" Type="http://schemas.openxmlformats.org/officeDocument/2006/relationships/hyperlink" Target="https://doi.org/10.3390/jfb15110339" TargetMode="External"/><Relationship Id="rId41" Type="http://schemas.openxmlformats.org/officeDocument/2006/relationships/hyperlink" Target="https://doi.org/10.1016/j.ijmedinf.2025.105837" TargetMode="External"/><Relationship Id="rId62" Type="http://schemas.openxmlformats.org/officeDocument/2006/relationships/hyperlink" Target="https://doi.org/10.1016/j.taap.2025.117415" TargetMode="External"/><Relationship Id="rId83" Type="http://schemas.openxmlformats.org/officeDocument/2006/relationships/hyperlink" Target="https://doi.org/10.1007/s00405-025-09551-1" TargetMode="External"/><Relationship Id="rId88" Type="http://schemas.openxmlformats.org/officeDocument/2006/relationships/hyperlink" Target="https://doi.org/10.1016/j.yebeh.2025.110631" TargetMode="External"/><Relationship Id="rId111" Type="http://schemas.openxmlformats.org/officeDocument/2006/relationships/hyperlink" Target="https://doi.org/10.5603/pjnns.107176" TargetMode="External"/><Relationship Id="rId132" Type="http://schemas.openxmlformats.org/officeDocument/2006/relationships/hyperlink" Target="https://doi.org/10.1093/ehjcr/ytaf612" TargetMode="External"/><Relationship Id="rId15" Type="http://schemas.openxmlformats.org/officeDocument/2006/relationships/hyperlink" Target="https://doi.org/10.1093/neuonc/noae190" TargetMode="External"/><Relationship Id="rId36" Type="http://schemas.openxmlformats.org/officeDocument/2006/relationships/hyperlink" Target="https://doi.org/10.3389/fphar.2024.1498188" TargetMode="External"/><Relationship Id="rId57" Type="http://schemas.openxmlformats.org/officeDocument/2006/relationships/hyperlink" Target="https://doi.org/10.1016/j.ejso.2025.109975" TargetMode="External"/><Relationship Id="rId106" Type="http://schemas.openxmlformats.org/officeDocument/2006/relationships/hyperlink" Target="https://doi.org/10.3390/diagnostics15172127" TargetMode="External"/><Relationship Id="rId127" Type="http://schemas.openxmlformats.org/officeDocument/2006/relationships/hyperlink" Target="https://doi.org/10.3390/cancers17223690" TargetMode="External"/><Relationship Id="rId10" Type="http://schemas.openxmlformats.org/officeDocument/2006/relationships/hyperlink" Target="https://doi.org/10.2337/db24-797-P" TargetMode="External"/><Relationship Id="rId31" Type="http://schemas.openxmlformats.org/officeDocument/2006/relationships/hyperlink" Target="https://doi.org/10.3389/fimmu.2024.1436491" TargetMode="External"/><Relationship Id="rId52" Type="http://schemas.openxmlformats.org/officeDocument/2006/relationships/hyperlink" Target="https://doi.org/10.1016/j.euros.2025.03.006" TargetMode="External"/><Relationship Id="rId73" Type="http://schemas.openxmlformats.org/officeDocument/2006/relationships/hyperlink" Target="https://doi.org/10.1177/17455057251338410" TargetMode="External"/><Relationship Id="rId78" Type="http://schemas.openxmlformats.org/officeDocument/2006/relationships/hyperlink" Target="https://doi.org/10.3389/fimmu.2025.1619434" TargetMode="External"/><Relationship Id="rId94" Type="http://schemas.openxmlformats.org/officeDocument/2006/relationships/hyperlink" Target="https://doi.org/10.1016/j.ahj.2024.02.015" TargetMode="External"/><Relationship Id="rId99" Type="http://schemas.openxmlformats.org/officeDocument/2006/relationships/hyperlink" Target="https://doi.org/10.1016/j.seizure.2025.07.021" TargetMode="External"/><Relationship Id="rId101" Type="http://schemas.openxmlformats.org/officeDocument/2006/relationships/hyperlink" Target="https://doi.org/10.1186/s13063-025-09062-8" TargetMode="External"/><Relationship Id="rId122" Type="http://schemas.openxmlformats.org/officeDocument/2006/relationships/hyperlink" Target="https://doi.org/10.32604/or.2025.068609" TargetMode="External"/><Relationship Id="rId4" Type="http://schemas.openxmlformats.org/officeDocument/2006/relationships/hyperlink" Target="https://doi.org/10.3390/biom14070842" TargetMode="External"/><Relationship Id="rId9" Type="http://schemas.openxmlformats.org/officeDocument/2006/relationships/hyperlink" Target="https://doi.org/10.1136/bmjopen-2023-075741" TargetMode="External"/><Relationship Id="rId26" Type="http://schemas.openxmlformats.org/officeDocument/2006/relationships/hyperlink" Target="https://doi.org/10.3390/ijms252413737" TargetMode="External"/><Relationship Id="rId47" Type="http://schemas.openxmlformats.org/officeDocument/2006/relationships/hyperlink" Target="https://doi.org/10.5603/cj.100726" TargetMode="External"/><Relationship Id="rId68" Type="http://schemas.openxmlformats.org/officeDocument/2006/relationships/hyperlink" Target="https://doi.org/10.3389/fimmu.2025.1602527" TargetMode="External"/><Relationship Id="rId89" Type="http://schemas.openxmlformats.org/officeDocument/2006/relationships/hyperlink" Target="https://doi.org/10.1016/j.clgc.2025.102399" TargetMode="External"/><Relationship Id="rId112" Type="http://schemas.openxmlformats.org/officeDocument/2006/relationships/hyperlink" Target="https://doi.org/10.1007/s00431-025-06517-7" TargetMode="External"/><Relationship Id="rId133" Type="http://schemas.openxmlformats.org/officeDocument/2006/relationships/hyperlink" Target="https://doi.org/10.1016/j.annonc.2025.08.32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C48E2B-37E0-48BA-B451-B6E362E8CBFA}">
  <dimension ref="A1:G232"/>
  <sheetViews>
    <sheetView tabSelected="1" topLeftCell="A190" workbookViewId="0">
      <selection activeCell="C206" sqref="C206"/>
    </sheetView>
  </sheetViews>
  <sheetFormatPr defaultRowHeight="14.4" x14ac:dyDescent="0.3"/>
  <cols>
    <col min="1" max="1" width="53.33203125" style="9" bestFit="1" customWidth="1"/>
    <col min="2" max="2" width="20.6640625" style="9"/>
    <col min="3" max="4" width="41.88671875" style="9" customWidth="1"/>
    <col min="5" max="5" width="29.109375" style="9" customWidth="1"/>
    <col min="6" max="6" width="20.6640625" style="9"/>
    <col min="7" max="7" width="48.109375" customWidth="1"/>
  </cols>
  <sheetData>
    <row r="1" spans="1:7" x14ac:dyDescent="0.3">
      <c r="A1" s="8" t="s">
        <v>0</v>
      </c>
      <c r="B1" s="8" t="s">
        <v>1</v>
      </c>
      <c r="C1" s="8" t="s">
        <v>2</v>
      </c>
      <c r="D1" s="2" t="s">
        <v>3</v>
      </c>
      <c r="E1" s="8" t="s">
        <v>4</v>
      </c>
      <c r="F1" s="8" t="s">
        <v>5</v>
      </c>
      <c r="G1" s="1" t="s">
        <v>642</v>
      </c>
    </row>
    <row r="2" spans="1:7" x14ac:dyDescent="0.3">
      <c r="A2" s="9" t="s">
        <v>784</v>
      </c>
      <c r="B2" s="9" t="s">
        <v>6</v>
      </c>
      <c r="C2" s="9" t="s">
        <v>7</v>
      </c>
      <c r="E2" s="3" t="s">
        <v>8</v>
      </c>
      <c r="F2" s="9">
        <v>2020</v>
      </c>
      <c r="G2" s="10" t="str">
        <f>HYPERLINK("http://dx.doi.org/10.1016/j.pmedr.2020.101249","http://dx.doi.org/10.1016/j.pmedr.2020.101249")</f>
        <v>http://dx.doi.org/10.1016/j.pmedr.2020.101249</v>
      </c>
    </row>
    <row r="3" spans="1:7" x14ac:dyDescent="0.3">
      <c r="A3" s="9" t="s">
        <v>785</v>
      </c>
      <c r="B3" s="9" t="s">
        <v>9</v>
      </c>
      <c r="C3" s="9" t="s">
        <v>10</v>
      </c>
      <c r="E3" s="3" t="s">
        <v>11</v>
      </c>
      <c r="F3" s="9">
        <v>2020</v>
      </c>
      <c r="G3" t="str">
        <f>HYPERLINK("http://dx.doi.org/10.3390/jcm9103245","http://dx.doi.org/10.3390/jcm9103245")</f>
        <v>http://dx.doi.org/10.3390/jcm9103245</v>
      </c>
    </row>
    <row r="4" spans="1:7" x14ac:dyDescent="0.3">
      <c r="A4" s="9" t="s">
        <v>786</v>
      </c>
      <c r="B4" s="9" t="s">
        <v>12</v>
      </c>
      <c r="C4" s="9" t="s">
        <v>13</v>
      </c>
      <c r="E4" s="3" t="s">
        <v>14</v>
      </c>
      <c r="F4" s="9">
        <v>2020</v>
      </c>
      <c r="G4" t="str">
        <f>HYPERLINK("http://dx.doi.org/10.33963/KP.15511","http://dx.doi.org/10.33963/KP.15511")</f>
        <v>http://dx.doi.org/10.33963/KP.15511</v>
      </c>
    </row>
    <row r="5" spans="1:7" x14ac:dyDescent="0.3">
      <c r="A5" s="9" t="s">
        <v>787</v>
      </c>
      <c r="B5" s="9" t="s">
        <v>15</v>
      </c>
      <c r="C5" s="9" t="s">
        <v>16</v>
      </c>
      <c r="E5" s="3" t="s">
        <v>11</v>
      </c>
      <c r="F5" s="9">
        <v>2020</v>
      </c>
      <c r="G5" s="10" t="str">
        <f>HYPERLINK("http://dx.doi.org/10.3390/ijerph17239072","http://dx.doi.org/10.3390/ijerph17239072")</f>
        <v>http://dx.doi.org/10.3390/ijerph17239072</v>
      </c>
    </row>
    <row r="6" spans="1:7" x14ac:dyDescent="0.3">
      <c r="A6" s="9" t="s">
        <v>788</v>
      </c>
      <c r="B6" s="9" t="s">
        <v>17</v>
      </c>
      <c r="C6" s="9" t="s">
        <v>10</v>
      </c>
      <c r="E6" s="3" t="s">
        <v>8</v>
      </c>
      <c r="F6" s="9">
        <v>2021</v>
      </c>
      <c r="G6" s="10" t="str">
        <f>HYPERLINK("http://dx.doi.org/10.3390/jcm10184089","http://dx.doi.org/10.3390/jcm10184089")</f>
        <v>http://dx.doi.org/10.3390/jcm10184089</v>
      </c>
    </row>
    <row r="7" spans="1:7" x14ac:dyDescent="0.3">
      <c r="A7" s="9" t="s">
        <v>789</v>
      </c>
      <c r="B7" s="9" t="s">
        <v>18</v>
      </c>
      <c r="C7" s="9" t="s">
        <v>16</v>
      </c>
      <c r="E7" s="3" t="s">
        <v>19</v>
      </c>
      <c r="F7" s="9">
        <v>2021</v>
      </c>
      <c r="G7" t="str">
        <f>HYPERLINK("http://dx.doi.org/10.3390/ijerph18084388","http://dx.doi.org/10.3390/ijerph18084388")</f>
        <v>http://dx.doi.org/10.3390/ijerph18084388</v>
      </c>
    </row>
    <row r="8" spans="1:7" x14ac:dyDescent="0.3">
      <c r="A8" s="9" t="s">
        <v>790</v>
      </c>
      <c r="B8" s="9" t="s">
        <v>20</v>
      </c>
      <c r="C8" s="9" t="s">
        <v>21</v>
      </c>
      <c r="E8" s="3" t="s">
        <v>8</v>
      </c>
      <c r="F8" s="9">
        <v>2021</v>
      </c>
      <c r="G8" t="str">
        <f>HYPERLINK("http://dx.doi.org/10.3390/v13030436","http://dx.doi.org/10.3390/v13030436")</f>
        <v>http://dx.doi.org/10.3390/v13030436</v>
      </c>
    </row>
    <row r="9" spans="1:7" x14ac:dyDescent="0.3">
      <c r="A9" s="9" t="s">
        <v>791</v>
      </c>
      <c r="B9" s="9" t="s">
        <v>22</v>
      </c>
      <c r="C9" s="9" t="s">
        <v>23</v>
      </c>
      <c r="E9" s="3" t="s">
        <v>24</v>
      </c>
      <c r="F9" s="9">
        <v>2021</v>
      </c>
      <c r="G9" t="str">
        <f>HYPERLINK("http://dx.doi.org/10.3390/vaccines9111325","http://dx.doi.org/10.3390/vaccines9111325")</f>
        <v>http://dx.doi.org/10.3390/vaccines9111325</v>
      </c>
    </row>
    <row r="10" spans="1:7" x14ac:dyDescent="0.3">
      <c r="A10" s="9" t="s">
        <v>792</v>
      </c>
      <c r="B10" s="9" t="s">
        <v>25</v>
      </c>
      <c r="C10" s="9" t="s">
        <v>16</v>
      </c>
      <c r="E10" s="3" t="s">
        <v>19</v>
      </c>
      <c r="F10" s="9">
        <v>2021</v>
      </c>
      <c r="G10" t="str">
        <f>HYPERLINK("http://dx.doi.org/10.3390/ijerph18189928","http://dx.doi.org/10.3390/ijerph18189928")</f>
        <v>http://dx.doi.org/10.3390/ijerph18189928</v>
      </c>
    </row>
    <row r="11" spans="1:7" x14ac:dyDescent="0.3">
      <c r="A11" s="9" t="s">
        <v>793</v>
      </c>
      <c r="B11" s="9" t="s">
        <v>26</v>
      </c>
      <c r="C11" s="9" t="s">
        <v>27</v>
      </c>
      <c r="E11" s="3" t="s">
        <v>28</v>
      </c>
      <c r="F11" s="9">
        <v>2021</v>
      </c>
      <c r="G11" t="str">
        <f>HYPERLINK("http://dx.doi.org/10.1186/s12933-021-01245-2","http://dx.doi.org/10.1186/s12933-021-01245-2")</f>
        <v>http://dx.doi.org/10.1186/s12933-021-01245-2</v>
      </c>
    </row>
    <row r="12" spans="1:7" x14ac:dyDescent="0.3">
      <c r="A12" s="9" t="s">
        <v>794</v>
      </c>
      <c r="B12" s="9" t="s">
        <v>29</v>
      </c>
      <c r="C12" s="9" t="s">
        <v>30</v>
      </c>
      <c r="E12" s="3" t="s">
        <v>31</v>
      </c>
      <c r="F12" s="9">
        <v>2021</v>
      </c>
      <c r="G12" t="str">
        <f>HYPERLINK("http://dx.doi.org/10.3389/fneur.2021.755868","http://dx.doi.org/10.3389/fneur.2021.755868")</f>
        <v>http://dx.doi.org/10.3389/fneur.2021.755868</v>
      </c>
    </row>
    <row r="13" spans="1:7" x14ac:dyDescent="0.3">
      <c r="A13" s="9" t="s">
        <v>795</v>
      </c>
      <c r="B13" s="9" t="s">
        <v>32</v>
      </c>
      <c r="C13" s="9" t="s">
        <v>33</v>
      </c>
      <c r="E13" s="3" t="s">
        <v>34</v>
      </c>
      <c r="F13" s="9">
        <v>2021</v>
      </c>
      <c r="G13" t="str">
        <f>HYPERLINK("http://dx.doi.org/10.3390/ijms22126411","http://dx.doi.org/10.3390/ijms22126411")</f>
        <v>http://dx.doi.org/10.3390/ijms22126411</v>
      </c>
    </row>
    <row r="14" spans="1:7" x14ac:dyDescent="0.3">
      <c r="A14" s="9" t="s">
        <v>796</v>
      </c>
      <c r="B14" s="9" t="s">
        <v>35</v>
      </c>
      <c r="C14" s="9" t="s">
        <v>23</v>
      </c>
      <c r="E14" s="3" t="s">
        <v>19</v>
      </c>
      <c r="F14" s="9">
        <v>2021</v>
      </c>
      <c r="G14" t="str">
        <f>HYPERLINK("http://dx.doi.org/10.3390/vaccines9050415","http://dx.doi.org/10.3390/vaccines9050415")</f>
        <v>http://dx.doi.org/10.3390/vaccines9050415</v>
      </c>
    </row>
    <row r="15" spans="1:7" x14ac:dyDescent="0.3">
      <c r="A15" s="9" t="s">
        <v>797</v>
      </c>
      <c r="B15" s="9" t="s">
        <v>36</v>
      </c>
      <c r="C15" s="9" t="s">
        <v>37</v>
      </c>
      <c r="E15" s="3" t="s">
        <v>38</v>
      </c>
      <c r="F15" s="9">
        <v>2021</v>
      </c>
      <c r="G15" t="str">
        <f>HYPERLINK("http://dx.doi.org/10.5603/CJ.a2021.0056","http://dx.doi.org/10.5603/CJ.a2021.0056")</f>
        <v>http://dx.doi.org/10.5603/CJ.a2021.0056</v>
      </c>
    </row>
    <row r="16" spans="1:7" x14ac:dyDescent="0.3">
      <c r="A16" s="9" t="s">
        <v>798</v>
      </c>
      <c r="B16" s="9" t="s">
        <v>39</v>
      </c>
      <c r="C16" s="9" t="s">
        <v>40</v>
      </c>
      <c r="E16" s="3" t="s">
        <v>41</v>
      </c>
      <c r="F16" s="9">
        <v>2021</v>
      </c>
      <c r="G16" t="str">
        <f>HYPERLINK("http://dx.doi.org/10.3390/ph14080742","http://dx.doi.org/10.3390/ph14080742")</f>
        <v>http://dx.doi.org/10.3390/ph14080742</v>
      </c>
    </row>
    <row r="17" spans="1:7" x14ac:dyDescent="0.3">
      <c r="A17" s="9" t="s">
        <v>799</v>
      </c>
      <c r="B17" s="9" t="s">
        <v>42</v>
      </c>
      <c r="C17" s="9" t="s">
        <v>43</v>
      </c>
      <c r="E17" s="3" t="s">
        <v>44</v>
      </c>
      <c r="F17" s="9">
        <v>2021</v>
      </c>
      <c r="G17" t="str">
        <f>HYPERLINK("http://dx.doi.org/10.17219/acem/139917","http://dx.doi.org/10.17219/acem/139917")</f>
        <v>http://dx.doi.org/10.17219/acem/139917</v>
      </c>
    </row>
    <row r="18" spans="1:7" x14ac:dyDescent="0.3">
      <c r="A18" s="9" t="s">
        <v>799</v>
      </c>
      <c r="B18" s="9" t="s">
        <v>45</v>
      </c>
      <c r="C18" s="9" t="s">
        <v>46</v>
      </c>
      <c r="E18" s="3" t="s">
        <v>44</v>
      </c>
      <c r="F18" s="9">
        <v>2021</v>
      </c>
      <c r="G18" t="str">
        <f>HYPERLINK("http://dx.doi.org/10.1016/j.suronc.2021.101634","http://dx.doi.org/10.1016/j.suronc.2021.101634")</f>
        <v>http://dx.doi.org/10.1016/j.suronc.2021.101634</v>
      </c>
    </row>
    <row r="19" spans="1:7" x14ac:dyDescent="0.3">
      <c r="A19" s="9" t="s">
        <v>800</v>
      </c>
      <c r="B19" s="9" t="s">
        <v>47</v>
      </c>
      <c r="C19" s="9" t="s">
        <v>23</v>
      </c>
      <c r="E19" s="3" t="s">
        <v>24</v>
      </c>
      <c r="F19" s="9">
        <v>2021</v>
      </c>
      <c r="G19" t="str">
        <f>HYPERLINK("http://dx.doi.org/10.3390/vaccines9070781","http://dx.doi.org/10.3390/vaccines9070781")</f>
        <v>http://dx.doi.org/10.3390/vaccines9070781</v>
      </c>
    </row>
    <row r="20" spans="1:7" x14ac:dyDescent="0.3">
      <c r="A20" s="9" t="s">
        <v>801</v>
      </c>
      <c r="B20" s="9" t="s">
        <v>48</v>
      </c>
      <c r="C20" s="9" t="s">
        <v>49</v>
      </c>
      <c r="E20" s="3" t="s">
        <v>34</v>
      </c>
      <c r="F20" s="9">
        <v>2021</v>
      </c>
      <c r="G20" t="str">
        <f>HYPERLINK("http://dx.doi.org/10.1186/s12920-021-01023-9","http://dx.doi.org/10.1186/s12920-021-01023-9")</f>
        <v>http://dx.doi.org/10.1186/s12920-021-01023-9</v>
      </c>
    </row>
    <row r="21" spans="1:7" x14ac:dyDescent="0.3">
      <c r="A21" s="9" t="s">
        <v>802</v>
      </c>
      <c r="B21" s="3" t="s">
        <v>50</v>
      </c>
      <c r="C21" s="9" t="s">
        <v>16</v>
      </c>
      <c r="E21" s="3" t="s">
        <v>31</v>
      </c>
      <c r="F21" s="9">
        <v>2021</v>
      </c>
      <c r="G21" s="10" t="str">
        <f>HYPERLINK("http://dx.doi.org/10.3390/ijerph18094907","http://dx.doi.org/10.3390/ijerph18094907")</f>
        <v>http://dx.doi.org/10.3390/ijerph18094907</v>
      </c>
    </row>
    <row r="22" spans="1:7" x14ac:dyDescent="0.3">
      <c r="A22" s="9" t="s">
        <v>803</v>
      </c>
      <c r="B22" s="9" t="s">
        <v>51</v>
      </c>
      <c r="C22" s="9" t="s">
        <v>16</v>
      </c>
      <c r="E22" s="3" t="s">
        <v>19</v>
      </c>
      <c r="F22" s="9">
        <v>2021</v>
      </c>
      <c r="G22" t="str">
        <f>HYPERLINK("http://dx.doi.org/10.3390/ijerph18063188","http://dx.doi.org/10.3390/ijerph18063188")</f>
        <v>http://dx.doi.org/10.3390/ijerph18063188</v>
      </c>
    </row>
    <row r="23" spans="1:7" x14ac:dyDescent="0.3">
      <c r="A23" s="9" t="s">
        <v>804</v>
      </c>
      <c r="B23" s="3" t="s">
        <v>52</v>
      </c>
      <c r="C23" s="9" t="s">
        <v>53</v>
      </c>
      <c r="E23" s="3" t="s">
        <v>54</v>
      </c>
      <c r="F23" s="9">
        <v>2021</v>
      </c>
      <c r="G23" s="11" t="str">
        <f>HYPERLINK("http://dx.doi.org/10.1097/ACO.0000000000000981","http://dx.doi.org/10.1097/ACO.0000000000000981")</f>
        <v>http://dx.doi.org/10.1097/ACO.0000000000000981</v>
      </c>
    </row>
    <row r="24" spans="1:7" x14ac:dyDescent="0.3">
      <c r="A24" s="9" t="s">
        <v>805</v>
      </c>
      <c r="B24" s="9" t="s">
        <v>55</v>
      </c>
      <c r="C24" s="9" t="s">
        <v>56</v>
      </c>
      <c r="E24" s="3" t="s">
        <v>57</v>
      </c>
      <c r="F24" s="9">
        <v>2022</v>
      </c>
      <c r="G24" s="10" t="str">
        <f>HYPERLINK("http://dx.doi.org/10.1371/journal.pgen.1010367","http://dx.doi.org/10.1371/journal.pgen.1010367")</f>
        <v>http://dx.doi.org/10.1371/journal.pgen.1010367</v>
      </c>
    </row>
    <row r="25" spans="1:7" x14ac:dyDescent="0.3">
      <c r="A25" s="9" t="s">
        <v>806</v>
      </c>
      <c r="B25" s="9" t="s">
        <v>58</v>
      </c>
      <c r="C25" s="9" t="s">
        <v>59</v>
      </c>
      <c r="E25" s="3" t="s">
        <v>24</v>
      </c>
      <c r="F25" s="9">
        <v>2022</v>
      </c>
      <c r="G25" t="str">
        <f>HYPERLINK("http://dx.doi.org/10.1016/j.advms.2022.07.003","http://dx.doi.org/10.1016/j.advms.2022.07.003")</f>
        <v>http://dx.doi.org/10.1016/j.advms.2022.07.003</v>
      </c>
    </row>
    <row r="26" spans="1:7" x14ac:dyDescent="0.3">
      <c r="A26" s="9" t="s">
        <v>807</v>
      </c>
      <c r="B26" s="9" t="s">
        <v>60</v>
      </c>
      <c r="C26" s="9" t="s">
        <v>40</v>
      </c>
      <c r="E26" s="3" t="s">
        <v>61</v>
      </c>
      <c r="F26" s="9">
        <v>2022</v>
      </c>
      <c r="G26" t="str">
        <f>HYPERLINK("http://dx.doi.org/10.3390/ph15020200","http://dx.doi.org/10.3390/ph15020200")</f>
        <v>http://dx.doi.org/10.3390/ph15020200</v>
      </c>
    </row>
    <row r="27" spans="1:7" x14ac:dyDescent="0.3">
      <c r="A27" s="9" t="s">
        <v>808</v>
      </c>
      <c r="B27" s="9" t="s">
        <v>62</v>
      </c>
      <c r="C27" s="9" t="s">
        <v>16</v>
      </c>
      <c r="E27" s="3" t="s">
        <v>63</v>
      </c>
      <c r="F27" s="9">
        <v>2022</v>
      </c>
      <c r="G27" t="str">
        <f>HYPERLINK("http://dx.doi.org/10.3390/ijerph192013269","http://dx.doi.org/10.3390/ijerph192013269")</f>
        <v>http://dx.doi.org/10.3390/ijerph192013269</v>
      </c>
    </row>
    <row r="28" spans="1:7" x14ac:dyDescent="0.3">
      <c r="A28" s="9" t="s">
        <v>809</v>
      </c>
      <c r="B28" s="9" t="s">
        <v>64</v>
      </c>
      <c r="C28" s="9" t="s">
        <v>37</v>
      </c>
      <c r="E28" s="3" t="s">
        <v>38</v>
      </c>
      <c r="F28" s="9">
        <v>2022</v>
      </c>
      <c r="G28" s="10" t="str">
        <f>HYPERLINK("http://dx.doi.org/10.5603/CJ.a2021.0118","http://dx.doi.org/10.5603/CJ.a2021.0118")</f>
        <v>http://dx.doi.org/10.5603/CJ.a2021.0118</v>
      </c>
    </row>
    <row r="29" spans="1:7" x14ac:dyDescent="0.3">
      <c r="A29" s="9" t="s">
        <v>810</v>
      </c>
      <c r="B29" s="9" t="s">
        <v>65</v>
      </c>
      <c r="C29" s="9" t="s">
        <v>10</v>
      </c>
      <c r="E29" s="3" t="s">
        <v>34</v>
      </c>
      <c r="F29" s="9">
        <v>2022</v>
      </c>
      <c r="G29" t="str">
        <f>HYPERLINK("http://dx.doi.org/10.3390/jcm11092281","http://dx.doi.org/10.3390/jcm11092281")</f>
        <v>http://dx.doi.org/10.3390/jcm11092281</v>
      </c>
    </row>
    <row r="30" spans="1:7" x14ac:dyDescent="0.3">
      <c r="A30" s="9" t="s">
        <v>811</v>
      </c>
      <c r="B30" s="9" t="s">
        <v>66</v>
      </c>
      <c r="C30" s="9" t="s">
        <v>67</v>
      </c>
      <c r="E30" s="3" t="s">
        <v>68</v>
      </c>
      <c r="F30" s="9">
        <v>2022</v>
      </c>
      <c r="G30" s="10" t="str">
        <f>HYPERLINK("http://dx.doi.org/10.1186/s11658-022-00341-9","http://dx.doi.org/10.1186/s11658-022-00341-9")</f>
        <v>http://dx.doi.org/10.1186/s11658-022-00341-9</v>
      </c>
    </row>
    <row r="31" spans="1:7" x14ac:dyDescent="0.3">
      <c r="A31" s="9" t="s">
        <v>812</v>
      </c>
      <c r="B31" s="9" t="s">
        <v>69</v>
      </c>
      <c r="C31" s="9" t="s">
        <v>10</v>
      </c>
      <c r="E31" s="3" t="s">
        <v>70</v>
      </c>
      <c r="F31" s="9">
        <v>2022</v>
      </c>
      <c r="G31" t="str">
        <f>HYPERLINK("http://dx.doi.org/10.3390/jcm11092647","http://dx.doi.org/10.3390/jcm11092647")</f>
        <v>http://dx.doi.org/10.3390/jcm11092647</v>
      </c>
    </row>
    <row r="32" spans="1:7" x14ac:dyDescent="0.3">
      <c r="A32" s="9" t="s">
        <v>812</v>
      </c>
      <c r="B32" s="9" t="s">
        <v>71</v>
      </c>
      <c r="C32" s="9" t="s">
        <v>72</v>
      </c>
      <c r="E32" s="3" t="s">
        <v>70</v>
      </c>
      <c r="F32" s="9">
        <v>2022</v>
      </c>
      <c r="G32" t="str">
        <f>HYPERLINK("http://dx.doi.org/10.1038/s41598-022-11285-7","http://dx.doi.org/10.1038/s41598-022-11285-7")</f>
        <v>http://dx.doi.org/10.1038/s41598-022-11285-7</v>
      </c>
    </row>
    <row r="33" spans="1:7" x14ac:dyDescent="0.3">
      <c r="A33" s="9" t="s">
        <v>813</v>
      </c>
      <c r="B33" s="9" t="s">
        <v>73</v>
      </c>
      <c r="C33" s="9" t="s">
        <v>74</v>
      </c>
      <c r="E33" s="3" t="s">
        <v>70</v>
      </c>
      <c r="F33" s="9">
        <v>2022</v>
      </c>
      <c r="G33" s="10" t="str">
        <f>HYPERLINK("http://dx.doi.org/10.3390/pathogens11101098","http://dx.doi.org/10.3390/pathogens11101098")</f>
        <v>http://dx.doi.org/10.3390/pathogens11101098</v>
      </c>
    </row>
    <row r="34" spans="1:7" x14ac:dyDescent="0.3">
      <c r="A34" s="9" t="s">
        <v>814</v>
      </c>
      <c r="B34" s="9" t="s">
        <v>75</v>
      </c>
      <c r="C34" s="9" t="s">
        <v>76</v>
      </c>
      <c r="E34" s="3" t="s">
        <v>77</v>
      </c>
      <c r="F34" s="9">
        <v>2022</v>
      </c>
      <c r="G34" t="str">
        <f>HYPERLINK("http://dx.doi.org/10.1093/eurheartj/ehac500","http://dx.doi.org/10.1093/eurheartj/ehac500")</f>
        <v>http://dx.doi.org/10.1093/eurheartj/ehac500</v>
      </c>
    </row>
    <row r="35" spans="1:7" x14ac:dyDescent="0.3">
      <c r="A35" s="9" t="s">
        <v>815</v>
      </c>
      <c r="B35" s="9" t="s">
        <v>78</v>
      </c>
      <c r="C35" s="9" t="s">
        <v>37</v>
      </c>
      <c r="E35" s="3" t="s">
        <v>77</v>
      </c>
      <c r="F35" s="9">
        <v>2022</v>
      </c>
      <c r="G35" t="str">
        <f>HYPERLINK("http://dx.doi.org/10.5603/CJ.a2021.0166","http://dx.doi.org/10.5603/CJ.a2021.0166")</f>
        <v>http://dx.doi.org/10.5603/CJ.a2021.0166</v>
      </c>
    </row>
    <row r="36" spans="1:7" x14ac:dyDescent="0.3">
      <c r="A36" s="9" t="s">
        <v>816</v>
      </c>
      <c r="B36" s="9" t="s">
        <v>79</v>
      </c>
      <c r="C36" s="9" t="s">
        <v>33</v>
      </c>
      <c r="E36" s="3" t="s">
        <v>70</v>
      </c>
      <c r="F36" s="9">
        <v>2022</v>
      </c>
      <c r="G36" t="str">
        <f>HYPERLINK("http://dx.doi.org/10.3390/ijms231911338","http://dx.doi.org/10.3390/ijms231911338")</f>
        <v>http://dx.doi.org/10.3390/ijms231911338</v>
      </c>
    </row>
    <row r="37" spans="1:7" x14ac:dyDescent="0.3">
      <c r="A37" s="9" t="s">
        <v>817</v>
      </c>
      <c r="B37" s="9" t="s">
        <v>80</v>
      </c>
      <c r="C37" s="9" t="s">
        <v>81</v>
      </c>
      <c r="E37" s="3" t="s">
        <v>82</v>
      </c>
      <c r="F37" s="9">
        <v>2022</v>
      </c>
      <c r="G37" t="str">
        <f>HYPERLINK("http://dx.doi.org/10.1016/j.cct.2022.106755","http://dx.doi.org/10.1016/j.cct.2022.106755")</f>
        <v>http://dx.doi.org/10.1016/j.cct.2022.106755</v>
      </c>
    </row>
    <row r="38" spans="1:7" x14ac:dyDescent="0.3">
      <c r="A38" s="9" t="s">
        <v>818</v>
      </c>
      <c r="B38" s="9" t="s">
        <v>83</v>
      </c>
      <c r="C38" s="9" t="s">
        <v>84</v>
      </c>
      <c r="E38" s="3" t="s">
        <v>24</v>
      </c>
      <c r="F38" s="9">
        <v>2022</v>
      </c>
      <c r="G38" t="str">
        <f>HYPERLINK("http://dx.doi.org/10.1016/j.envpol.2022.119469","http://dx.doi.org/10.1016/j.envpol.2022.119469")</f>
        <v>http://dx.doi.org/10.1016/j.envpol.2022.119469</v>
      </c>
    </row>
    <row r="39" spans="1:7" x14ac:dyDescent="0.3">
      <c r="A39" s="9" t="s">
        <v>818</v>
      </c>
      <c r="B39" s="9" t="s">
        <v>85</v>
      </c>
      <c r="C39" s="9" t="s">
        <v>86</v>
      </c>
      <c r="E39" s="3" t="s">
        <v>24</v>
      </c>
      <c r="F39" s="9">
        <v>2022</v>
      </c>
      <c r="G39" t="str">
        <f>HYPERLINK("http://dx.doi.org/10.1016/j.ecoenv.2022.113651","http://dx.doi.org/10.1016/j.ecoenv.2022.113651")</f>
        <v>http://dx.doi.org/10.1016/j.ecoenv.2022.113651</v>
      </c>
    </row>
    <row r="40" spans="1:7" x14ac:dyDescent="0.3">
      <c r="A40" s="9" t="s">
        <v>819</v>
      </c>
      <c r="B40" s="9" t="s">
        <v>87</v>
      </c>
      <c r="C40" s="9" t="s">
        <v>88</v>
      </c>
      <c r="E40" s="3" t="s">
        <v>70</v>
      </c>
      <c r="F40" s="9">
        <v>2022</v>
      </c>
      <c r="G40" s="10" t="str">
        <f>HYPERLINK("http://dx.doi.org/10.3390/diagnostics12010108","http://dx.doi.org/10.3390/diagnostics12010108")</f>
        <v>http://dx.doi.org/10.3390/diagnostics12010108</v>
      </c>
    </row>
    <row r="41" spans="1:7" x14ac:dyDescent="0.3">
      <c r="A41" s="9" t="s">
        <v>820</v>
      </c>
      <c r="B41" s="9" t="s">
        <v>89</v>
      </c>
      <c r="C41" s="9" t="s">
        <v>16</v>
      </c>
      <c r="E41" s="3" t="s">
        <v>90</v>
      </c>
      <c r="F41" s="9">
        <v>2022</v>
      </c>
      <c r="G41" t="str">
        <f>HYPERLINK("http://dx.doi.org/10.3390/ijerph191912622","http://dx.doi.org/10.3390/ijerph191912622")</f>
        <v>http://dx.doi.org/10.3390/ijerph191912622</v>
      </c>
    </row>
    <row r="42" spans="1:7" x14ac:dyDescent="0.3">
      <c r="A42" s="9" t="s">
        <v>821</v>
      </c>
      <c r="B42" s="9" t="s">
        <v>91</v>
      </c>
      <c r="C42" s="9" t="s">
        <v>92</v>
      </c>
      <c r="E42" s="3" t="s">
        <v>93</v>
      </c>
      <c r="F42" s="9">
        <v>2022</v>
      </c>
      <c r="G42" t="str">
        <f>HYPERLINK("http://dx.doi.org/10.3390/cancers14184533","http://dx.doi.org/10.3390/cancers14184533")</f>
        <v>http://dx.doi.org/10.3390/cancers14184533</v>
      </c>
    </row>
    <row r="43" spans="1:7" x14ac:dyDescent="0.3">
      <c r="A43" s="9" t="s">
        <v>822</v>
      </c>
      <c r="B43" s="9" t="s">
        <v>94</v>
      </c>
      <c r="C43" s="9" t="s">
        <v>72</v>
      </c>
      <c r="E43" s="3" t="s">
        <v>41</v>
      </c>
      <c r="F43" s="9">
        <v>2022</v>
      </c>
      <c r="G43" t="str">
        <f>HYPERLINK("http://dx.doi.org/10.1038/s41598-022-18676-w","http://dx.doi.org/10.1038/s41598-022-18676-w")</f>
        <v>http://dx.doi.org/10.1038/s41598-022-18676-w</v>
      </c>
    </row>
    <row r="44" spans="1:7" x14ac:dyDescent="0.3">
      <c r="A44" s="9" t="s">
        <v>823</v>
      </c>
      <c r="B44" s="9" t="s">
        <v>95</v>
      </c>
      <c r="C44" s="9" t="s">
        <v>33</v>
      </c>
      <c r="E44" s="3" t="s">
        <v>57</v>
      </c>
      <c r="F44" s="9">
        <v>2022</v>
      </c>
      <c r="G44" t="str">
        <f>HYPERLINK("http://dx.doi.org/10.3390/ijms23116272","http://dx.doi.org/10.3390/ijms23116272")</f>
        <v>http://dx.doi.org/10.3390/ijms23116272</v>
      </c>
    </row>
    <row r="45" spans="1:7" x14ac:dyDescent="0.3">
      <c r="A45" s="9" t="s">
        <v>824</v>
      </c>
      <c r="B45" s="9" t="s">
        <v>96</v>
      </c>
      <c r="C45" s="9" t="s">
        <v>59</v>
      </c>
      <c r="E45" s="3" t="s">
        <v>97</v>
      </c>
      <c r="F45" s="9">
        <v>2022</v>
      </c>
      <c r="G45" t="str">
        <f>HYPERLINK("http://dx.doi.org/10.1016/j.advms.2021.10.001","http://dx.doi.org/10.1016/j.advms.2021.10.001")</f>
        <v>http://dx.doi.org/10.1016/j.advms.2021.10.001</v>
      </c>
    </row>
    <row r="46" spans="1:7" x14ac:dyDescent="0.3">
      <c r="A46" s="9" t="s">
        <v>825</v>
      </c>
      <c r="B46" s="9" t="s">
        <v>98</v>
      </c>
      <c r="C46" s="9" t="s">
        <v>99</v>
      </c>
      <c r="E46" s="3" t="s">
        <v>34</v>
      </c>
      <c r="F46" s="9">
        <v>2022</v>
      </c>
      <c r="G46" t="str">
        <f>HYPERLINK("http://dx.doi.org/10.1016/j.leukres.2022.106925","http://dx.doi.org/10.1016/j.leukres.2022.106925")</f>
        <v>http://dx.doi.org/10.1016/j.leukres.2022.106925</v>
      </c>
    </row>
    <row r="47" spans="1:7" x14ac:dyDescent="0.3">
      <c r="A47" s="9" t="s">
        <v>826</v>
      </c>
      <c r="B47" s="9" t="s">
        <v>100</v>
      </c>
      <c r="C47" s="9" t="s">
        <v>101</v>
      </c>
      <c r="E47" s="3" t="s">
        <v>102</v>
      </c>
      <c r="F47" s="9">
        <v>2023</v>
      </c>
      <c r="G47" t="str">
        <f>HYPERLINK("http://dx.doi.org/10.1016/j.rmed.2023.107198","http://dx.doi.org/10.1016/j.rmed.2023.107198")</f>
        <v>http://dx.doi.org/10.1016/j.rmed.2023.107198</v>
      </c>
    </row>
    <row r="48" spans="1:7" x14ac:dyDescent="0.3">
      <c r="A48" s="9" t="s">
        <v>827</v>
      </c>
      <c r="B48" s="9" t="s">
        <v>103</v>
      </c>
      <c r="C48" s="9" t="s">
        <v>104</v>
      </c>
      <c r="E48" s="3" t="s">
        <v>77</v>
      </c>
      <c r="F48" s="9">
        <v>2023</v>
      </c>
      <c r="G48" s="10" t="str">
        <f>HYPERLINK("http://dx.doi.org/10.3390/biology12060874","http://dx.doi.org/10.3390/biology12060874")</f>
        <v>http://dx.doi.org/10.3390/biology12060874</v>
      </c>
    </row>
    <row r="49" spans="1:7" x14ac:dyDescent="0.3">
      <c r="A49" s="9" t="s">
        <v>828</v>
      </c>
      <c r="B49" s="9" t="s">
        <v>105</v>
      </c>
      <c r="C49" s="9" t="s">
        <v>106</v>
      </c>
      <c r="E49" s="3" t="s">
        <v>107</v>
      </c>
      <c r="F49" s="9">
        <v>2023</v>
      </c>
      <c r="G49" t="str">
        <f>HYPERLINK("http://dx.doi.org/10.2807/1560-7917.ES.2023.28.35.2200745","http://dx.doi.org/10.2807/1560-7917.ES.2023.28.35.2200745")</f>
        <v>http://dx.doi.org/10.2807/1560-7917.ES.2023.28.35.2200745</v>
      </c>
    </row>
    <row r="50" spans="1:7" x14ac:dyDescent="0.3">
      <c r="A50" s="9" t="s">
        <v>108</v>
      </c>
      <c r="B50" s="9" t="s">
        <v>109</v>
      </c>
      <c r="C50" s="9" t="s">
        <v>110</v>
      </c>
      <c r="E50" s="3" t="s">
        <v>111</v>
      </c>
      <c r="F50" s="9">
        <v>2023</v>
      </c>
      <c r="G50" t="str">
        <f>HYPERLINK("http://dx.doi.org/10.1016/j.omtn.2023.05.012","http://dx.doi.org/10.1016/j.omtn.2023.05.012")</f>
        <v>http://dx.doi.org/10.1016/j.omtn.2023.05.012</v>
      </c>
    </row>
    <row r="51" spans="1:7" x14ac:dyDescent="0.3">
      <c r="A51" s="9" t="s">
        <v>829</v>
      </c>
      <c r="B51" s="9" t="s">
        <v>112</v>
      </c>
      <c r="C51" s="9" t="s">
        <v>33</v>
      </c>
      <c r="E51" s="3" t="s">
        <v>44</v>
      </c>
      <c r="F51" s="9">
        <v>2023</v>
      </c>
      <c r="G51" t="str">
        <f>HYPERLINK("http://dx.doi.org/10.3390/ijms24054381","http://dx.doi.org/10.3390/ijms24054381")</f>
        <v>http://dx.doi.org/10.3390/ijms24054381</v>
      </c>
    </row>
    <row r="52" spans="1:7" x14ac:dyDescent="0.3">
      <c r="A52" s="9" t="s">
        <v>830</v>
      </c>
      <c r="B52" s="9" t="s">
        <v>113</v>
      </c>
      <c r="C52" s="9" t="s">
        <v>114</v>
      </c>
      <c r="E52" s="3" t="s">
        <v>63</v>
      </c>
      <c r="F52" s="9">
        <v>2023</v>
      </c>
      <c r="G52" t="str">
        <f>HYPERLINK("http://dx.doi.org/10.12659/MSM.940227","http://dx.doi.org/10.12659/MSM.940227")</f>
        <v>http://dx.doi.org/10.12659/MSM.940227</v>
      </c>
    </row>
    <row r="53" spans="1:7" x14ac:dyDescent="0.3">
      <c r="A53" s="9" t="s">
        <v>831</v>
      </c>
      <c r="B53" s="9" t="s">
        <v>115</v>
      </c>
      <c r="C53" s="9" t="s">
        <v>33</v>
      </c>
      <c r="E53" s="3" t="s">
        <v>61</v>
      </c>
      <c r="F53" s="9">
        <v>2023</v>
      </c>
      <c r="G53" t="str">
        <f>HYPERLINK("http://dx.doi.org/10.3390/ijms241814247","http://dx.doi.org/10.3390/ijms241814247")</f>
        <v>http://dx.doi.org/10.3390/ijms241814247</v>
      </c>
    </row>
    <row r="54" spans="1:7" x14ac:dyDescent="0.3">
      <c r="A54" s="9" t="s">
        <v>832</v>
      </c>
      <c r="B54" s="9" t="s">
        <v>116</v>
      </c>
      <c r="C54" s="9" t="s">
        <v>117</v>
      </c>
      <c r="E54" s="3" t="s">
        <v>118</v>
      </c>
      <c r="F54" s="9">
        <v>2023</v>
      </c>
      <c r="G54" t="str">
        <f>HYPERLINK("http://dx.doi.org/10.1016/j.eclinm.2023.102170","http://dx.doi.org/10.1016/j.eclinm.2023.102170")</f>
        <v>http://dx.doi.org/10.1016/j.eclinm.2023.102170</v>
      </c>
    </row>
    <row r="55" spans="1:7" x14ac:dyDescent="0.3">
      <c r="A55" s="9" t="s">
        <v>833</v>
      </c>
      <c r="B55" s="9" t="s">
        <v>119</v>
      </c>
      <c r="C55" s="9" t="s">
        <v>33</v>
      </c>
      <c r="E55" s="3" t="s">
        <v>57</v>
      </c>
      <c r="F55" s="9">
        <v>2023</v>
      </c>
      <c r="G55" t="str">
        <f>HYPERLINK("http://dx.doi.org/10.3390/ijms24033031","http://dx.doi.org/10.3390/ijms24033031")</f>
        <v>http://dx.doi.org/10.3390/ijms24033031</v>
      </c>
    </row>
    <row r="56" spans="1:7" x14ac:dyDescent="0.3">
      <c r="A56" s="9" t="s">
        <v>834</v>
      </c>
      <c r="B56" s="9" t="s">
        <v>120</v>
      </c>
      <c r="C56" s="9" t="s">
        <v>92</v>
      </c>
      <c r="E56" s="3" t="s">
        <v>121</v>
      </c>
      <c r="F56" s="9">
        <v>2023</v>
      </c>
      <c r="G56" t="str">
        <f>HYPERLINK("http://dx.doi.org/10.3390/cancers15030690","http://dx.doi.org/10.3390/cancers15030690")</f>
        <v>http://dx.doi.org/10.3390/cancers15030690</v>
      </c>
    </row>
    <row r="57" spans="1:7" x14ac:dyDescent="0.3">
      <c r="A57" s="9" t="s">
        <v>835</v>
      </c>
      <c r="B57" s="9" t="s">
        <v>122</v>
      </c>
      <c r="C57" s="9" t="s">
        <v>123</v>
      </c>
      <c r="E57" s="3" t="s">
        <v>121</v>
      </c>
      <c r="F57" s="9">
        <v>2023</v>
      </c>
      <c r="G57" t="str">
        <f>HYPERLINK("http://dx.doi.org/10.1016/j.radonc.2023.109839","http://dx.doi.org/10.1016/j.radonc.2023.109839")</f>
        <v>http://dx.doi.org/10.1016/j.radonc.2023.109839</v>
      </c>
    </row>
    <row r="58" spans="1:7" x14ac:dyDescent="0.3">
      <c r="A58" s="9" t="s">
        <v>836</v>
      </c>
      <c r="B58" s="9" t="s">
        <v>124</v>
      </c>
      <c r="C58" s="9" t="s">
        <v>125</v>
      </c>
      <c r="E58" s="3" t="s">
        <v>41</v>
      </c>
      <c r="F58" s="9">
        <v>2023</v>
      </c>
      <c r="G58" t="str">
        <f>HYPERLINK("http://dx.doi.org/10.1111/all.15524","http://dx.doi.org/10.1111/all.15524")</f>
        <v>http://dx.doi.org/10.1111/all.15524</v>
      </c>
    </row>
    <row r="59" spans="1:7" x14ac:dyDescent="0.3">
      <c r="A59" s="9" t="s">
        <v>837</v>
      </c>
      <c r="B59" s="9" t="s">
        <v>126</v>
      </c>
      <c r="C59" s="9" t="s">
        <v>127</v>
      </c>
      <c r="E59" s="3" t="s">
        <v>128</v>
      </c>
      <c r="F59" s="9">
        <v>2023</v>
      </c>
      <c r="G59" t="str">
        <f>HYPERLINK("http://dx.doi.org/10.3389/fped.2022.1060843","http://dx.doi.org/10.3389/fped.2022.1060843")</f>
        <v>http://dx.doi.org/10.3389/fped.2022.1060843</v>
      </c>
    </row>
    <row r="60" spans="1:7" x14ac:dyDescent="0.3">
      <c r="A60" s="9" t="s">
        <v>376</v>
      </c>
      <c r="B60" s="9" t="s">
        <v>129</v>
      </c>
      <c r="C60" s="9" t="s">
        <v>130</v>
      </c>
      <c r="E60" s="3" t="s">
        <v>131</v>
      </c>
      <c r="F60" s="9">
        <v>2023</v>
      </c>
      <c r="G60" t="str">
        <f>HYPERLINK("http://dx.doi.org/10.1111/liv.15744","http://dx.doi.org/10.1111/liv.15744")</f>
        <v>http://dx.doi.org/10.1111/liv.15744</v>
      </c>
    </row>
    <row r="61" spans="1:7" ht="27" x14ac:dyDescent="0.3">
      <c r="A61" s="9" t="s">
        <v>838</v>
      </c>
      <c r="B61" s="9" t="s">
        <v>132</v>
      </c>
      <c r="C61" s="9" t="s">
        <v>10</v>
      </c>
      <c r="E61" s="4" t="s">
        <v>133</v>
      </c>
      <c r="F61" s="9">
        <v>2023</v>
      </c>
      <c r="G61" s="10" t="str">
        <f>HYPERLINK("http://dx.doi.org/10.3390/jcm12010365","http://dx.doi.org/10.3390/jcm12010365")</f>
        <v>http://dx.doi.org/10.3390/jcm12010365</v>
      </c>
    </row>
    <row r="62" spans="1:7" ht="27" x14ac:dyDescent="0.3">
      <c r="A62" s="9" t="s">
        <v>839</v>
      </c>
      <c r="B62" s="9" t="s">
        <v>134</v>
      </c>
      <c r="C62" s="9" t="s">
        <v>135</v>
      </c>
      <c r="E62" s="4" t="s">
        <v>133</v>
      </c>
      <c r="F62" s="9">
        <v>2023</v>
      </c>
      <c r="G62" s="10" t="str">
        <f>HYPERLINK("http://dx.doi.org/10.1007/s40120-023-00476-7","http://dx.doi.org/10.1007/s40120-023-00476-7")</f>
        <v>http://dx.doi.org/10.1007/s40120-023-00476-7</v>
      </c>
    </row>
    <row r="63" spans="1:7" ht="27" x14ac:dyDescent="0.3">
      <c r="A63" s="9" t="s">
        <v>840</v>
      </c>
      <c r="B63" s="9" t="s">
        <v>136</v>
      </c>
      <c r="C63" s="9" t="s">
        <v>137</v>
      </c>
      <c r="E63" s="4" t="s">
        <v>133</v>
      </c>
      <c r="F63" s="9">
        <v>2023</v>
      </c>
      <c r="G63" t="str">
        <f>HYPERLINK("http://dx.doi.org/10.1016/j.ejpn.2023.08.005","http://dx.doi.org/10.1016/j.ejpn.2023.08.005")</f>
        <v>http://dx.doi.org/10.1016/j.ejpn.2023.08.005</v>
      </c>
    </row>
    <row r="64" spans="1:7" x14ac:dyDescent="0.3">
      <c r="A64" s="9" t="s">
        <v>841</v>
      </c>
      <c r="B64" s="9" t="s">
        <v>138</v>
      </c>
      <c r="C64" s="9" t="s">
        <v>139</v>
      </c>
      <c r="E64" s="3" t="s">
        <v>140</v>
      </c>
      <c r="F64" s="9">
        <v>2023</v>
      </c>
      <c r="G64" s="10" t="str">
        <f>HYPERLINK("http://dx.doi.org/10.1002/ehf2.14466","http://dx.doi.org/10.1002/ehf2.14466")</f>
        <v>http://dx.doi.org/10.1002/ehf2.14466</v>
      </c>
    </row>
    <row r="65" spans="1:7" x14ac:dyDescent="0.3">
      <c r="A65" s="9" t="s">
        <v>842</v>
      </c>
      <c r="B65" s="9" t="s">
        <v>141</v>
      </c>
      <c r="C65" s="9" t="s">
        <v>72</v>
      </c>
      <c r="E65" s="3" t="s">
        <v>41</v>
      </c>
      <c r="F65" s="9">
        <v>2023</v>
      </c>
      <c r="G65" s="10" t="str">
        <f>HYPERLINK("http://dx.doi.org/10.1038/s41598-023-35907-w","http://dx.doi.org/10.1038/s41598-023-35907-w")</f>
        <v>http://dx.doi.org/10.1038/s41598-023-35907-w</v>
      </c>
    </row>
    <row r="66" spans="1:7" x14ac:dyDescent="0.3">
      <c r="A66" s="9" t="s">
        <v>843</v>
      </c>
      <c r="B66" s="9" t="s">
        <v>142</v>
      </c>
      <c r="C66" s="9" t="s">
        <v>143</v>
      </c>
      <c r="E66" s="3" t="s">
        <v>144</v>
      </c>
      <c r="F66" s="9">
        <v>2023</v>
      </c>
      <c r="G66" t="str">
        <f>HYPERLINK("http://dx.doi.org/10.3390/pharmaceutics15092236","http://dx.doi.org/10.3390/pharmaceutics15092236")</f>
        <v>http://dx.doi.org/10.3390/pharmaceutics15092236</v>
      </c>
    </row>
    <row r="67" spans="1:7" x14ac:dyDescent="0.3">
      <c r="A67" s="9" t="s">
        <v>145</v>
      </c>
      <c r="B67" s="9" t="s">
        <v>146</v>
      </c>
      <c r="C67" s="3" t="s">
        <v>147</v>
      </c>
      <c r="D67" s="3"/>
      <c r="E67" s="3" t="s">
        <v>148</v>
      </c>
      <c r="F67" s="9">
        <v>2023</v>
      </c>
      <c r="G67" s="10" t="str">
        <f>HYPERLINK("http://dx.doi.org/10.5603/pjnns.98603","http://dx.doi.org/10.5603/pjnns.98603")</f>
        <v>http://dx.doi.org/10.5603/pjnns.98603</v>
      </c>
    </row>
    <row r="68" spans="1:7" x14ac:dyDescent="0.3">
      <c r="A68" s="9" t="s">
        <v>844</v>
      </c>
      <c r="B68" s="9" t="s">
        <v>149</v>
      </c>
      <c r="C68" s="3" t="s">
        <v>30</v>
      </c>
      <c r="D68" s="3"/>
      <c r="E68" s="3" t="s">
        <v>148</v>
      </c>
      <c r="F68" s="9">
        <v>2023</v>
      </c>
      <c r="G68" t="str">
        <f>HYPERLINK("http://dx.doi.org/10.3389/fneur.2023.1269651","http://dx.doi.org/10.3389/fneur.2023.1269651")</f>
        <v>http://dx.doi.org/10.3389/fneur.2023.1269651</v>
      </c>
    </row>
    <row r="69" spans="1:7" x14ac:dyDescent="0.3">
      <c r="A69" s="9" t="s">
        <v>845</v>
      </c>
      <c r="B69" s="9" t="s">
        <v>150</v>
      </c>
      <c r="C69" s="3" t="s">
        <v>151</v>
      </c>
      <c r="D69" s="3"/>
      <c r="E69" s="3" t="s">
        <v>152</v>
      </c>
      <c r="F69" s="9">
        <v>2023</v>
      </c>
      <c r="G69" s="10" t="str">
        <f>HYPERLINK("http://dx.doi.org/10.1016/j.annonc.2023.09.1216","http://dx.doi.org/10.1016/j.annonc.2023.09.1216")</f>
        <v>http://dx.doi.org/10.1016/j.annonc.2023.09.1216</v>
      </c>
    </row>
    <row r="70" spans="1:7" x14ac:dyDescent="0.3">
      <c r="A70" s="9" t="s">
        <v>846</v>
      </c>
      <c r="B70" s="9" t="s">
        <v>153</v>
      </c>
      <c r="C70" s="9" t="s">
        <v>154</v>
      </c>
      <c r="E70" s="3" t="s">
        <v>118</v>
      </c>
      <c r="F70" s="9">
        <v>2023</v>
      </c>
      <c r="G70" t="str">
        <f>HYPERLINK("http://dx.doi.org/10.1136/bmjopen-2023-078112","http://dx.doi.org/10.1136/bmjopen-2023-078112")</f>
        <v>http://dx.doi.org/10.1136/bmjopen-2023-078112</v>
      </c>
    </row>
    <row r="71" spans="1:7" x14ac:dyDescent="0.3">
      <c r="A71" s="9" t="s">
        <v>847</v>
      </c>
      <c r="B71" s="9" t="s">
        <v>155</v>
      </c>
      <c r="C71" s="3" t="s">
        <v>10</v>
      </c>
      <c r="D71" s="3"/>
      <c r="E71" s="3" t="s">
        <v>156</v>
      </c>
      <c r="F71" s="9">
        <v>2023</v>
      </c>
      <c r="G71" t="str">
        <f>HYPERLINK("http://dx.doi.org/10.3390/jcm12196264","http://dx.doi.org/10.3390/jcm12196264")</f>
        <v>http://dx.doi.org/10.3390/jcm12196264</v>
      </c>
    </row>
    <row r="72" spans="1:7" x14ac:dyDescent="0.3">
      <c r="A72" s="9" t="s">
        <v>848</v>
      </c>
      <c r="B72" s="9" t="s">
        <v>157</v>
      </c>
      <c r="C72" s="9" t="s">
        <v>10</v>
      </c>
      <c r="E72" s="3" t="s">
        <v>24</v>
      </c>
      <c r="F72" s="9">
        <v>2023</v>
      </c>
      <c r="G72" t="str">
        <f>HYPERLINK("http://dx.doi.org/10.3390/jcm12072479","http://dx.doi.org/10.3390/jcm12072479")</f>
        <v>http://dx.doi.org/10.3390/jcm12072479</v>
      </c>
    </row>
    <row r="73" spans="1:7" x14ac:dyDescent="0.3">
      <c r="A73" s="9" t="s">
        <v>849</v>
      </c>
      <c r="B73" s="9" t="s">
        <v>158</v>
      </c>
      <c r="C73" s="3" t="s">
        <v>159</v>
      </c>
      <c r="D73" s="3"/>
      <c r="E73" s="3" t="s">
        <v>160</v>
      </c>
      <c r="F73" s="9">
        <v>2023</v>
      </c>
      <c r="G73" t="str">
        <f>HYPERLINK("http://dx.doi.org/10.1016/j.bbrc.2023.149133","http://dx.doi.org/10.1016/j.bbrc.2023.149133")</f>
        <v>http://dx.doi.org/10.1016/j.bbrc.2023.149133</v>
      </c>
    </row>
    <row r="74" spans="1:7" x14ac:dyDescent="0.3">
      <c r="A74" s="9" t="s">
        <v>850</v>
      </c>
      <c r="B74" s="9" t="s">
        <v>161</v>
      </c>
      <c r="C74" s="9" t="s">
        <v>162</v>
      </c>
      <c r="E74" s="3" t="s">
        <v>144</v>
      </c>
      <c r="F74" s="9">
        <v>2023</v>
      </c>
      <c r="G74" t="str">
        <f>HYPERLINK("http://dx.doi.org/10.3390/cells12010178","http://dx.doi.org/10.3390/cells12010178")</f>
        <v>http://dx.doi.org/10.3390/cells12010178</v>
      </c>
    </row>
    <row r="75" spans="1:7" x14ac:dyDescent="0.3">
      <c r="A75" s="9" t="s">
        <v>851</v>
      </c>
      <c r="B75" s="9" t="s">
        <v>163</v>
      </c>
      <c r="C75" s="3" t="s">
        <v>164</v>
      </c>
      <c r="D75" s="3"/>
      <c r="E75" s="3" t="s">
        <v>160</v>
      </c>
      <c r="F75" s="9">
        <v>2023</v>
      </c>
      <c r="G75" t="str">
        <f>HYPERLINK("http://dx.doi.org/10.1007/s00005-023-00683-y","http://dx.doi.org/10.1007/s00005-023-00683-y")</f>
        <v>http://dx.doi.org/10.1007/s00005-023-00683-y</v>
      </c>
    </row>
    <row r="76" spans="1:7" x14ac:dyDescent="0.3">
      <c r="A76" s="9" t="s">
        <v>852</v>
      </c>
      <c r="B76" s="9" t="s">
        <v>165</v>
      </c>
      <c r="C76" s="3" t="s">
        <v>166</v>
      </c>
      <c r="D76" s="3"/>
      <c r="E76" s="3" t="s">
        <v>57</v>
      </c>
      <c r="F76" s="9">
        <v>2023</v>
      </c>
      <c r="G76" t="str">
        <f>HYPERLINK("http://dx.doi.org/10.1371/journal.pone.0279356","http://dx.doi.org/10.1371/journal.pone.0279356")</f>
        <v>http://dx.doi.org/10.1371/journal.pone.0279356</v>
      </c>
    </row>
    <row r="77" spans="1:7" x14ac:dyDescent="0.3">
      <c r="A77" s="9" t="s">
        <v>853</v>
      </c>
      <c r="B77" s="9" t="s">
        <v>167</v>
      </c>
      <c r="C77" s="3" t="s">
        <v>23</v>
      </c>
      <c r="D77" s="3"/>
      <c r="E77" s="3" t="s">
        <v>14</v>
      </c>
      <c r="F77" s="9">
        <v>2023</v>
      </c>
      <c r="G77" t="str">
        <f>HYPERLINK("http://dx.doi.org/10.3390/vaccines11010075","http://dx.doi.org/10.3390/vaccines11010075")</f>
        <v>http://dx.doi.org/10.3390/vaccines11010075</v>
      </c>
    </row>
    <row r="78" spans="1:7" x14ac:dyDescent="0.3">
      <c r="A78" s="9" t="s">
        <v>376</v>
      </c>
      <c r="B78" s="9" t="s">
        <v>168</v>
      </c>
      <c r="C78" s="3" t="s">
        <v>130</v>
      </c>
      <c r="D78" s="3"/>
      <c r="E78" s="3" t="s">
        <v>131</v>
      </c>
      <c r="F78" s="9">
        <v>2023</v>
      </c>
      <c r="G78" s="10" t="str">
        <f>HYPERLINK("http://dx.doi.org/10.1111/liv.15637","http://dx.doi.org/10.1111/liv.15637")</f>
        <v>http://dx.doi.org/10.1111/liv.15637</v>
      </c>
    </row>
    <row r="79" spans="1:7" x14ac:dyDescent="0.3">
      <c r="A79" s="9" t="s">
        <v>854</v>
      </c>
      <c r="B79" s="9" t="s">
        <v>169</v>
      </c>
      <c r="C79" s="9" t="s">
        <v>170</v>
      </c>
      <c r="E79" s="3" t="s">
        <v>171</v>
      </c>
      <c r="F79" s="9">
        <v>2023</v>
      </c>
      <c r="G79" s="10" t="str">
        <f>HYPERLINK("http://dx.doi.org/10.1016/j.mssp.2022.107218","http://dx.doi.org/10.1016/j.mssp.2022.107218")</f>
        <v>http://dx.doi.org/10.1016/j.mssp.2022.107218</v>
      </c>
    </row>
    <row r="80" spans="1:7" x14ac:dyDescent="0.3">
      <c r="A80" s="9" t="s">
        <v>855</v>
      </c>
      <c r="B80" s="9" t="s">
        <v>172</v>
      </c>
      <c r="C80" s="9" t="s">
        <v>173</v>
      </c>
      <c r="E80" s="3" t="s">
        <v>8</v>
      </c>
      <c r="F80" s="9">
        <v>2023</v>
      </c>
      <c r="G80" s="10" t="str">
        <f>HYPERLINK("http://dx.doi.org/10.1111/eci.13928","http://dx.doi.org/10.1111/eci.13928")</f>
        <v>http://dx.doi.org/10.1111/eci.13928</v>
      </c>
    </row>
    <row r="81" spans="1:7" x14ac:dyDescent="0.3">
      <c r="A81" s="9" t="s">
        <v>856</v>
      </c>
      <c r="B81" s="9" t="s">
        <v>174</v>
      </c>
      <c r="C81" s="9" t="s">
        <v>175</v>
      </c>
      <c r="E81" s="3" t="s">
        <v>24</v>
      </c>
      <c r="F81" s="9">
        <v>2023</v>
      </c>
      <c r="G81" s="10" t="str">
        <f>HYPERLINK("http://dx.doi.org/10.1002/jmv.28962","http://dx.doi.org/10.1002/jmv.28962")</f>
        <v>http://dx.doi.org/10.1002/jmv.28962</v>
      </c>
    </row>
    <row r="82" spans="1:7" x14ac:dyDescent="0.3">
      <c r="A82" s="9" t="s">
        <v>857</v>
      </c>
      <c r="B82" s="9" t="s">
        <v>176</v>
      </c>
      <c r="C82" s="3" t="s">
        <v>177</v>
      </c>
      <c r="D82" s="3"/>
      <c r="E82" s="3" t="s">
        <v>24</v>
      </c>
      <c r="F82" s="9">
        <v>2023</v>
      </c>
      <c r="G82" s="10" t="str">
        <f>HYPERLINK("http://dx.doi.org/10.1097/INF.0000000000003918","http://dx.doi.org/10.1097/INF.0000000000003918")</f>
        <v>http://dx.doi.org/10.1097/INF.0000000000003918</v>
      </c>
    </row>
    <row r="83" spans="1:7" x14ac:dyDescent="0.3">
      <c r="A83" s="3" t="s">
        <v>178</v>
      </c>
      <c r="B83" s="9" t="s">
        <v>179</v>
      </c>
      <c r="C83" s="9" t="s">
        <v>180</v>
      </c>
      <c r="D83" s="9" t="s">
        <v>181</v>
      </c>
      <c r="E83" s="3" t="s">
        <v>182</v>
      </c>
      <c r="F83" s="9">
        <v>2023</v>
      </c>
      <c r="G83" s="10" t="s">
        <v>643</v>
      </c>
    </row>
    <row r="84" spans="1:7" ht="27" x14ac:dyDescent="0.3">
      <c r="A84" s="3" t="s">
        <v>183</v>
      </c>
      <c r="B84" s="9" t="s">
        <v>132</v>
      </c>
      <c r="C84" s="9" t="s">
        <v>10</v>
      </c>
      <c r="D84" s="9" t="s">
        <v>184</v>
      </c>
      <c r="E84" s="4" t="s">
        <v>133</v>
      </c>
      <c r="F84" s="9">
        <v>2023</v>
      </c>
      <c r="G84" s="10" t="s">
        <v>644</v>
      </c>
    </row>
    <row r="85" spans="1:7" x14ac:dyDescent="0.3">
      <c r="A85" s="9" t="s">
        <v>858</v>
      </c>
      <c r="B85" s="9" t="s">
        <v>185</v>
      </c>
      <c r="C85" s="3" t="s">
        <v>186</v>
      </c>
      <c r="D85" s="3"/>
      <c r="E85" s="3" t="s">
        <v>57</v>
      </c>
      <c r="F85" s="9">
        <v>2024</v>
      </c>
      <c r="G85" s="10" t="str">
        <f>HYPERLINK("http://dx.doi.org/10.20452/pamw.16654","http://dx.doi.org/10.20452/pamw.16654")</f>
        <v>http://dx.doi.org/10.20452/pamw.16654</v>
      </c>
    </row>
    <row r="86" spans="1:7" x14ac:dyDescent="0.3">
      <c r="A86" s="9" t="s">
        <v>859</v>
      </c>
      <c r="B86" s="9" t="s">
        <v>187</v>
      </c>
      <c r="C86" s="3" t="s">
        <v>162</v>
      </c>
      <c r="D86" s="3"/>
      <c r="E86" s="3" t="s">
        <v>160</v>
      </c>
      <c r="F86" s="9">
        <v>2024</v>
      </c>
      <c r="G86" t="str">
        <f>HYPERLINK("http://dx.doi.org/10.3390/cells13010101","http://dx.doi.org/10.3390/cells13010101")</f>
        <v>http://dx.doi.org/10.3390/cells13010101</v>
      </c>
    </row>
    <row r="87" spans="1:7" x14ac:dyDescent="0.3">
      <c r="A87" s="9" t="s">
        <v>860</v>
      </c>
      <c r="B87" s="9" t="s">
        <v>188</v>
      </c>
      <c r="C87" s="3" t="s">
        <v>189</v>
      </c>
      <c r="D87" s="3"/>
      <c r="E87" s="3" t="s">
        <v>144</v>
      </c>
      <c r="F87" s="9">
        <v>2024</v>
      </c>
      <c r="G87" s="10" t="str">
        <f>HYPERLINK("http://dx.doi.org/10.1016/j.ijbiomac.2024.130726","http://dx.doi.org/10.1016/j.ijbiomac.2024.130726")</f>
        <v>http://dx.doi.org/10.1016/j.ijbiomac.2024.130726</v>
      </c>
    </row>
    <row r="88" spans="1:7" x14ac:dyDescent="0.3">
      <c r="A88" s="9" t="s">
        <v>861</v>
      </c>
      <c r="B88" s="9" t="s">
        <v>190</v>
      </c>
      <c r="C88" s="3" t="s">
        <v>154</v>
      </c>
      <c r="D88" s="3"/>
      <c r="E88" s="3" t="s">
        <v>191</v>
      </c>
      <c r="F88" s="9">
        <v>2024</v>
      </c>
      <c r="G88" t="str">
        <f>HYPERLINK("http://dx.doi.org/10.1136/bmjopen-2023-076882","http://dx.doi.org/10.1136/bmjopen-2023-076882")</f>
        <v>http://dx.doi.org/10.1136/bmjopen-2023-076882</v>
      </c>
    </row>
    <row r="89" spans="1:7" x14ac:dyDescent="0.3">
      <c r="A89" s="9" t="s">
        <v>862</v>
      </c>
      <c r="B89" s="9" t="s">
        <v>192</v>
      </c>
      <c r="C89" s="3" t="s">
        <v>193</v>
      </c>
      <c r="D89" s="3"/>
      <c r="E89" s="3" t="s">
        <v>144</v>
      </c>
      <c r="F89" s="9">
        <v>2024</v>
      </c>
      <c r="G89" t="str">
        <f>HYPERLINK("http://dx.doi.org/10.5114/fn.2024.134026","http://dx.doi.org/10.5114/fn.2024.134026")</f>
        <v>http://dx.doi.org/10.5114/fn.2024.134026</v>
      </c>
    </row>
    <row r="90" spans="1:7" x14ac:dyDescent="0.3">
      <c r="A90" s="9" t="s">
        <v>863</v>
      </c>
      <c r="B90" s="9" t="s">
        <v>194</v>
      </c>
      <c r="C90" s="3" t="s">
        <v>195</v>
      </c>
      <c r="D90" s="3"/>
      <c r="E90" s="3" t="s">
        <v>160</v>
      </c>
      <c r="F90" s="9">
        <v>2024</v>
      </c>
      <c r="G90" t="str">
        <f>HYPERLINK("http://dx.doi.org/10.1111/jcmm.18359","http://dx.doi.org/10.1111/jcmm.18359")</f>
        <v>http://dx.doi.org/10.1111/jcmm.18359</v>
      </c>
    </row>
    <row r="91" spans="1:7" x14ac:dyDescent="0.3">
      <c r="A91" s="3" t="s">
        <v>864</v>
      </c>
      <c r="B91" s="5" t="s">
        <v>190</v>
      </c>
      <c r="C91" s="3" t="s">
        <v>154</v>
      </c>
      <c r="D91" s="3"/>
      <c r="E91" s="3" t="s">
        <v>191</v>
      </c>
      <c r="F91" s="9">
        <v>2024</v>
      </c>
      <c r="G91" s="10" t="s">
        <v>645</v>
      </c>
    </row>
    <row r="92" spans="1:7" x14ac:dyDescent="0.3">
      <c r="A92" s="3" t="s">
        <v>865</v>
      </c>
      <c r="B92" s="6" t="s">
        <v>196</v>
      </c>
      <c r="C92" s="3" t="s">
        <v>72</v>
      </c>
      <c r="D92" s="3"/>
      <c r="E92" s="3" t="s">
        <v>197</v>
      </c>
      <c r="F92" s="9">
        <v>2024</v>
      </c>
      <c r="G92" s="10" t="s">
        <v>646</v>
      </c>
    </row>
    <row r="93" spans="1:7" x14ac:dyDescent="0.3">
      <c r="A93" s="9" t="s">
        <v>866</v>
      </c>
      <c r="B93" s="9" t="s">
        <v>198</v>
      </c>
      <c r="C93" s="3" t="s">
        <v>199</v>
      </c>
      <c r="D93" s="3"/>
      <c r="E93" s="3" t="s">
        <v>28</v>
      </c>
      <c r="F93" s="9">
        <v>2024</v>
      </c>
      <c r="G93" t="str">
        <f>HYPERLINK("http://dx.doi.org/10.1016/j.ijcard.2023.131419","http://dx.doi.org/10.1016/j.ijcard.2023.131419")</f>
        <v>http://dx.doi.org/10.1016/j.ijcard.2023.131419</v>
      </c>
    </row>
    <row r="94" spans="1:7" x14ac:dyDescent="0.3">
      <c r="A94" s="9" t="s">
        <v>867</v>
      </c>
      <c r="B94" s="9" t="s">
        <v>200</v>
      </c>
      <c r="C94" s="9" t="s">
        <v>201</v>
      </c>
      <c r="E94" s="3" t="s">
        <v>202</v>
      </c>
      <c r="F94" s="9">
        <v>2024</v>
      </c>
      <c r="G94" t="str">
        <f>HYPERLINK("http://dx.doi.org/10.1016/j.intimp.2024.111919","http://dx.doi.org/10.1016/j.intimp.2024.111919")</f>
        <v>http://dx.doi.org/10.1016/j.intimp.2024.111919</v>
      </c>
    </row>
    <row r="95" spans="1:7" x14ac:dyDescent="0.3">
      <c r="A95" s="3" t="s">
        <v>868</v>
      </c>
      <c r="B95" s="7" t="s">
        <v>203</v>
      </c>
      <c r="C95" s="3" t="s">
        <v>204</v>
      </c>
      <c r="D95" s="3"/>
      <c r="E95" s="3" t="s">
        <v>34</v>
      </c>
      <c r="F95" s="9">
        <v>2024</v>
      </c>
      <c r="G95" s="10" t="s">
        <v>647</v>
      </c>
    </row>
    <row r="96" spans="1:7" x14ac:dyDescent="0.3">
      <c r="A96" s="9" t="s">
        <v>869</v>
      </c>
      <c r="B96" s="9" t="s">
        <v>205</v>
      </c>
      <c r="C96" s="3" t="s">
        <v>206</v>
      </c>
      <c r="D96" s="3"/>
      <c r="E96" s="3" t="s">
        <v>34</v>
      </c>
      <c r="F96" s="9">
        <v>2024</v>
      </c>
      <c r="G96" t="str">
        <f>HYPERLINK("http://dx.doi.org/10.1002/pbc.30994","http://dx.doi.org/10.1002/pbc.30994")</f>
        <v>http://dx.doi.org/10.1002/pbc.30994</v>
      </c>
    </row>
    <row r="97" spans="1:7" x14ac:dyDescent="0.3">
      <c r="A97" s="3" t="s">
        <v>870</v>
      </c>
      <c r="B97" s="9" t="s">
        <v>207</v>
      </c>
      <c r="C97" s="3" t="s">
        <v>208</v>
      </c>
      <c r="D97" s="3" t="s">
        <v>209</v>
      </c>
      <c r="E97" s="3" t="s">
        <v>210</v>
      </c>
      <c r="F97" s="9">
        <v>2024</v>
      </c>
      <c r="G97" s="10" t="s">
        <v>648</v>
      </c>
    </row>
    <row r="98" spans="1:7" x14ac:dyDescent="0.3">
      <c r="A98" s="3" t="s">
        <v>871</v>
      </c>
      <c r="B98" s="9" t="s">
        <v>211</v>
      </c>
      <c r="C98" s="9" t="s">
        <v>212</v>
      </c>
      <c r="D98" s="9" t="s">
        <v>213</v>
      </c>
      <c r="E98" s="3" t="s">
        <v>111</v>
      </c>
      <c r="F98" s="9">
        <v>2024</v>
      </c>
      <c r="G98" s="10" t="s">
        <v>649</v>
      </c>
    </row>
    <row r="99" spans="1:7" x14ac:dyDescent="0.3">
      <c r="A99" s="3" t="s">
        <v>872</v>
      </c>
      <c r="B99" s="9" t="s">
        <v>214</v>
      </c>
      <c r="C99" s="9" t="s">
        <v>215</v>
      </c>
      <c r="D99" s="9" t="s">
        <v>216</v>
      </c>
      <c r="E99" s="3" t="s">
        <v>156</v>
      </c>
      <c r="F99" s="9">
        <v>2024</v>
      </c>
      <c r="G99" s="10" t="s">
        <v>650</v>
      </c>
    </row>
    <row r="100" spans="1:7" x14ac:dyDescent="0.3">
      <c r="A100" s="3" t="s">
        <v>873</v>
      </c>
      <c r="B100" s="9" t="s">
        <v>217</v>
      </c>
      <c r="C100" s="9" t="s">
        <v>33</v>
      </c>
      <c r="D100" s="9" t="s">
        <v>218</v>
      </c>
      <c r="E100" s="3" t="s">
        <v>219</v>
      </c>
      <c r="F100" s="9">
        <v>2024</v>
      </c>
      <c r="G100" s="10" t="s">
        <v>651</v>
      </c>
    </row>
    <row r="101" spans="1:7" x14ac:dyDescent="0.3">
      <c r="A101" s="3" t="s">
        <v>874</v>
      </c>
      <c r="B101" s="9" t="s">
        <v>220</v>
      </c>
      <c r="C101" s="9" t="s">
        <v>221</v>
      </c>
      <c r="D101" s="3" t="s">
        <v>222</v>
      </c>
      <c r="E101" s="3" t="s">
        <v>197</v>
      </c>
      <c r="F101" s="9">
        <v>2024</v>
      </c>
      <c r="G101" s="10" t="s">
        <v>652</v>
      </c>
    </row>
    <row r="102" spans="1:7" x14ac:dyDescent="0.3">
      <c r="A102" s="3" t="s">
        <v>875</v>
      </c>
      <c r="B102" s="9" t="s">
        <v>223</v>
      </c>
      <c r="C102" s="9" t="s">
        <v>224</v>
      </c>
      <c r="D102" s="9" t="s">
        <v>225</v>
      </c>
      <c r="E102" s="3" t="s">
        <v>197</v>
      </c>
      <c r="F102" s="9">
        <v>2024</v>
      </c>
      <c r="G102" t="s">
        <v>653</v>
      </c>
    </row>
    <row r="103" spans="1:7" x14ac:dyDescent="0.3">
      <c r="A103" s="3" t="s">
        <v>876</v>
      </c>
      <c r="B103" s="9" t="s">
        <v>226</v>
      </c>
      <c r="C103" s="9" t="s">
        <v>154</v>
      </c>
      <c r="D103" s="9" t="s">
        <v>184</v>
      </c>
      <c r="E103" s="3" t="s">
        <v>227</v>
      </c>
      <c r="F103" s="9">
        <v>2024</v>
      </c>
      <c r="G103" s="10" t="s">
        <v>654</v>
      </c>
    </row>
    <row r="104" spans="1:7" x14ac:dyDescent="0.3">
      <c r="A104" s="3" t="s">
        <v>877</v>
      </c>
      <c r="B104" s="9" t="s">
        <v>228</v>
      </c>
      <c r="C104" s="9" t="s">
        <v>229</v>
      </c>
      <c r="D104" s="9" t="s">
        <v>230</v>
      </c>
      <c r="E104" s="3" t="s">
        <v>28</v>
      </c>
      <c r="F104" s="9">
        <v>2024</v>
      </c>
      <c r="G104" s="10" t="s">
        <v>655</v>
      </c>
    </row>
    <row r="105" spans="1:7" x14ac:dyDescent="0.3">
      <c r="A105" s="3" t="s">
        <v>877</v>
      </c>
      <c r="B105" s="9" t="s">
        <v>231</v>
      </c>
      <c r="C105" s="9" t="s">
        <v>229</v>
      </c>
      <c r="D105" s="9" t="s">
        <v>230</v>
      </c>
      <c r="E105" s="3" t="s">
        <v>28</v>
      </c>
      <c r="F105" s="9">
        <v>2024</v>
      </c>
      <c r="G105" s="10" t="s">
        <v>656</v>
      </c>
    </row>
    <row r="106" spans="1:7" x14ac:dyDescent="0.3">
      <c r="A106" s="3" t="s">
        <v>324</v>
      </c>
      <c r="B106" s="9" t="s">
        <v>232</v>
      </c>
      <c r="C106" s="9" t="s">
        <v>233</v>
      </c>
      <c r="D106" s="9" t="s">
        <v>234</v>
      </c>
      <c r="E106" s="3" t="s">
        <v>235</v>
      </c>
      <c r="F106" s="9">
        <v>2024</v>
      </c>
      <c r="G106" t="s">
        <v>657</v>
      </c>
    </row>
    <row r="107" spans="1:7" x14ac:dyDescent="0.3">
      <c r="A107" s="3" t="s">
        <v>878</v>
      </c>
      <c r="B107" s="9" t="s">
        <v>236</v>
      </c>
      <c r="C107" s="9" t="s">
        <v>237</v>
      </c>
      <c r="D107" s="9" t="s">
        <v>184</v>
      </c>
      <c r="E107" s="3" t="s">
        <v>238</v>
      </c>
      <c r="F107" s="9">
        <v>2024</v>
      </c>
      <c r="G107" s="10" t="s">
        <v>658</v>
      </c>
    </row>
    <row r="108" spans="1:7" ht="27" x14ac:dyDescent="0.3">
      <c r="A108" s="3" t="s">
        <v>879</v>
      </c>
      <c r="B108" s="9" t="s">
        <v>239</v>
      </c>
      <c r="C108" s="9" t="s">
        <v>92</v>
      </c>
      <c r="D108" s="9" t="s">
        <v>240</v>
      </c>
      <c r="E108" s="4" t="s">
        <v>241</v>
      </c>
      <c r="F108" s="9">
        <v>2024</v>
      </c>
      <c r="G108" s="10" t="s">
        <v>659</v>
      </c>
    </row>
    <row r="109" spans="1:7" ht="27" x14ac:dyDescent="0.3">
      <c r="A109" s="3" t="s">
        <v>880</v>
      </c>
      <c r="B109" s="9" t="s">
        <v>242</v>
      </c>
      <c r="C109" s="9" t="s">
        <v>243</v>
      </c>
      <c r="D109" s="9" t="s">
        <v>244</v>
      </c>
      <c r="E109" s="4" t="s">
        <v>241</v>
      </c>
      <c r="F109" s="9">
        <v>2024</v>
      </c>
      <c r="G109" s="10" t="s">
        <v>660</v>
      </c>
    </row>
    <row r="110" spans="1:7" x14ac:dyDescent="0.3">
      <c r="A110" s="3" t="s">
        <v>881</v>
      </c>
      <c r="B110" s="9" t="s">
        <v>245</v>
      </c>
      <c r="C110" s="9" t="s">
        <v>246</v>
      </c>
      <c r="D110" s="3" t="s">
        <v>247</v>
      </c>
      <c r="E110" s="3" t="s">
        <v>248</v>
      </c>
      <c r="F110" s="9">
        <v>2024</v>
      </c>
      <c r="G110" s="10" t="s">
        <v>661</v>
      </c>
    </row>
    <row r="111" spans="1:7" x14ac:dyDescent="0.3">
      <c r="A111" s="3" t="s">
        <v>882</v>
      </c>
      <c r="B111" s="9" t="s">
        <v>249</v>
      </c>
      <c r="C111" s="9" t="s">
        <v>10</v>
      </c>
      <c r="D111" s="9" t="s">
        <v>184</v>
      </c>
      <c r="E111" s="3" t="s">
        <v>235</v>
      </c>
      <c r="F111" s="9">
        <v>2024</v>
      </c>
      <c r="G111" s="10" t="s">
        <v>662</v>
      </c>
    </row>
    <row r="112" spans="1:7" x14ac:dyDescent="0.3">
      <c r="A112" s="3" t="s">
        <v>883</v>
      </c>
      <c r="B112" s="9" t="s">
        <v>250</v>
      </c>
      <c r="C112" s="9" t="s">
        <v>37</v>
      </c>
      <c r="D112" s="9" t="s">
        <v>251</v>
      </c>
      <c r="E112" s="3" t="s">
        <v>252</v>
      </c>
      <c r="F112" s="9">
        <v>2024</v>
      </c>
      <c r="G112" s="10" t="s">
        <v>663</v>
      </c>
    </row>
    <row r="113" spans="1:7" x14ac:dyDescent="0.3">
      <c r="A113" s="3" t="s">
        <v>884</v>
      </c>
      <c r="B113" s="9" t="s">
        <v>253</v>
      </c>
      <c r="C113" s="9" t="s">
        <v>72</v>
      </c>
      <c r="D113" s="9" t="s">
        <v>254</v>
      </c>
      <c r="E113" s="3" t="s">
        <v>255</v>
      </c>
      <c r="F113" s="9">
        <v>2024</v>
      </c>
      <c r="G113" s="10" t="s">
        <v>664</v>
      </c>
    </row>
    <row r="114" spans="1:7" x14ac:dyDescent="0.3">
      <c r="A114" s="3" t="s">
        <v>885</v>
      </c>
      <c r="B114" s="9" t="s">
        <v>256</v>
      </c>
      <c r="C114" s="9" t="s">
        <v>33</v>
      </c>
      <c r="D114" s="9" t="s">
        <v>257</v>
      </c>
      <c r="E114" s="3" t="s">
        <v>258</v>
      </c>
      <c r="F114" s="9">
        <v>2024</v>
      </c>
      <c r="G114" s="10" t="s">
        <v>665</v>
      </c>
    </row>
    <row r="115" spans="1:7" x14ac:dyDescent="0.3">
      <c r="A115" s="3" t="s">
        <v>886</v>
      </c>
      <c r="B115" s="9" t="s">
        <v>259</v>
      </c>
      <c r="C115" s="9" t="s">
        <v>260</v>
      </c>
      <c r="D115" s="9" t="s">
        <v>261</v>
      </c>
      <c r="E115" s="3" t="s">
        <v>235</v>
      </c>
      <c r="F115" s="9">
        <v>2024</v>
      </c>
      <c r="G115" s="10" t="s">
        <v>666</v>
      </c>
    </row>
    <row r="116" spans="1:7" x14ac:dyDescent="0.3">
      <c r="A116" s="3" t="s">
        <v>887</v>
      </c>
      <c r="B116" s="3" t="s">
        <v>262</v>
      </c>
      <c r="C116" s="3" t="s">
        <v>263</v>
      </c>
      <c r="D116" s="9" t="s">
        <v>264</v>
      </c>
      <c r="E116" s="3" t="s">
        <v>197</v>
      </c>
      <c r="F116" s="9">
        <v>2024</v>
      </c>
      <c r="G116" s="12" t="s">
        <v>667</v>
      </c>
    </row>
    <row r="117" spans="1:7" x14ac:dyDescent="0.3">
      <c r="A117" s="3" t="s">
        <v>888</v>
      </c>
      <c r="B117" s="9" t="s">
        <v>265</v>
      </c>
      <c r="C117" s="9" t="s">
        <v>266</v>
      </c>
      <c r="D117" s="9" t="s">
        <v>267</v>
      </c>
      <c r="E117" s="3" t="s">
        <v>144</v>
      </c>
      <c r="F117" s="9">
        <v>2024</v>
      </c>
      <c r="G117" s="10" t="s">
        <v>668</v>
      </c>
    </row>
    <row r="118" spans="1:7" x14ac:dyDescent="0.3">
      <c r="A118" s="9" t="s">
        <v>889</v>
      </c>
      <c r="B118" s="9" t="s">
        <v>268</v>
      </c>
      <c r="C118" s="9" t="s">
        <v>269</v>
      </c>
      <c r="D118" s="9" t="s">
        <v>230</v>
      </c>
      <c r="E118" s="3" t="s">
        <v>270</v>
      </c>
      <c r="F118" s="9">
        <v>2024</v>
      </c>
      <c r="G118" s="3" t="s">
        <v>669</v>
      </c>
    </row>
    <row r="119" spans="1:7" x14ac:dyDescent="0.3">
      <c r="A119" s="3" t="s">
        <v>890</v>
      </c>
      <c r="B119" s="3" t="s">
        <v>271</v>
      </c>
      <c r="C119" s="9" t="s">
        <v>272</v>
      </c>
      <c r="D119" s="9" t="s">
        <v>273</v>
      </c>
      <c r="E119" s="3" t="s">
        <v>274</v>
      </c>
      <c r="F119" s="9">
        <v>2024</v>
      </c>
      <c r="G119" s="12" t="s">
        <v>670</v>
      </c>
    </row>
    <row r="120" spans="1:7" x14ac:dyDescent="0.3">
      <c r="A120" s="3" t="s">
        <v>891</v>
      </c>
      <c r="B120" s="9" t="s">
        <v>275</v>
      </c>
      <c r="C120" s="9" t="s">
        <v>276</v>
      </c>
      <c r="D120" s="9" t="s">
        <v>273</v>
      </c>
      <c r="E120" s="3" t="s">
        <v>274</v>
      </c>
      <c r="F120" s="9">
        <v>2024</v>
      </c>
      <c r="G120" s="10" t="s">
        <v>671</v>
      </c>
    </row>
    <row r="121" spans="1:7" x14ac:dyDescent="0.3">
      <c r="A121" s="3" t="s">
        <v>277</v>
      </c>
      <c r="B121" s="9" t="s">
        <v>278</v>
      </c>
      <c r="C121" s="9" t="s">
        <v>279</v>
      </c>
      <c r="D121" s="9" t="s">
        <v>273</v>
      </c>
      <c r="E121" s="3" t="s">
        <v>274</v>
      </c>
      <c r="F121" s="9">
        <v>2024</v>
      </c>
      <c r="G121" s="10" t="s">
        <v>672</v>
      </c>
    </row>
    <row r="122" spans="1:7" x14ac:dyDescent="0.3">
      <c r="A122" s="3" t="s">
        <v>280</v>
      </c>
      <c r="B122" s="9" t="s">
        <v>281</v>
      </c>
      <c r="C122" s="9" t="s">
        <v>33</v>
      </c>
      <c r="D122" s="9" t="s">
        <v>257</v>
      </c>
      <c r="E122" s="3" t="s">
        <v>235</v>
      </c>
      <c r="F122" s="9">
        <v>2024</v>
      </c>
      <c r="G122" s="10" t="s">
        <v>673</v>
      </c>
    </row>
    <row r="123" spans="1:7" x14ac:dyDescent="0.3">
      <c r="A123" s="3" t="s">
        <v>282</v>
      </c>
      <c r="B123" s="9" t="s">
        <v>283</v>
      </c>
      <c r="C123" s="9" t="s">
        <v>180</v>
      </c>
      <c r="D123" s="9" t="s">
        <v>181</v>
      </c>
      <c r="E123" s="3" t="s">
        <v>284</v>
      </c>
      <c r="F123" s="9">
        <v>2024</v>
      </c>
      <c r="G123" s="10" t="s">
        <v>674</v>
      </c>
    </row>
    <row r="124" spans="1:7" x14ac:dyDescent="0.3">
      <c r="A124" s="3" t="s">
        <v>285</v>
      </c>
      <c r="B124" s="9" t="s">
        <v>286</v>
      </c>
      <c r="C124" s="9" t="s">
        <v>287</v>
      </c>
      <c r="E124" s="3" t="s">
        <v>288</v>
      </c>
      <c r="F124" s="9">
        <v>2024</v>
      </c>
      <c r="G124" s="13" t="s">
        <v>675</v>
      </c>
    </row>
    <row r="125" spans="1:7" x14ac:dyDescent="0.3">
      <c r="A125" s="3" t="s">
        <v>289</v>
      </c>
      <c r="B125" s="9" t="s">
        <v>290</v>
      </c>
      <c r="C125" s="9" t="s">
        <v>291</v>
      </c>
      <c r="D125" s="9" t="s">
        <v>251</v>
      </c>
      <c r="E125" s="3" t="s">
        <v>292</v>
      </c>
      <c r="F125" s="9">
        <v>2024</v>
      </c>
      <c r="G125" s="10" t="s">
        <v>676</v>
      </c>
    </row>
    <row r="126" spans="1:7" x14ac:dyDescent="0.3">
      <c r="A126" s="3" t="s">
        <v>293</v>
      </c>
      <c r="B126" s="9" t="s">
        <v>294</v>
      </c>
      <c r="C126" s="9" t="s">
        <v>295</v>
      </c>
      <c r="D126" s="9" t="s">
        <v>296</v>
      </c>
      <c r="E126" s="3" t="s">
        <v>297</v>
      </c>
      <c r="F126" s="9">
        <v>2024</v>
      </c>
      <c r="G126" s="10" t="s">
        <v>677</v>
      </c>
    </row>
    <row r="127" spans="1:7" x14ac:dyDescent="0.3">
      <c r="A127" s="3" t="s">
        <v>298</v>
      </c>
      <c r="B127" s="9" t="s">
        <v>299</v>
      </c>
      <c r="C127" s="9" t="s">
        <v>300</v>
      </c>
      <c r="D127" s="9" t="s">
        <v>301</v>
      </c>
      <c r="E127" s="3" t="s">
        <v>238</v>
      </c>
      <c r="F127" s="9">
        <v>2025</v>
      </c>
      <c r="G127" s="10" t="s">
        <v>678</v>
      </c>
    </row>
    <row r="128" spans="1:7" x14ac:dyDescent="0.3">
      <c r="A128" s="3" t="s">
        <v>302</v>
      </c>
      <c r="B128" s="9" t="s">
        <v>303</v>
      </c>
      <c r="C128" s="9" t="s">
        <v>199</v>
      </c>
      <c r="D128" s="9" t="s">
        <v>251</v>
      </c>
      <c r="E128" s="3" t="s">
        <v>38</v>
      </c>
      <c r="F128" s="9">
        <v>2025</v>
      </c>
      <c r="G128" s="10" t="s">
        <v>679</v>
      </c>
    </row>
    <row r="129" spans="1:7" x14ac:dyDescent="0.3">
      <c r="A129" s="3" t="s">
        <v>304</v>
      </c>
      <c r="B129" s="9" t="s">
        <v>305</v>
      </c>
      <c r="C129" s="9" t="s">
        <v>306</v>
      </c>
      <c r="D129" s="9" t="s">
        <v>307</v>
      </c>
      <c r="E129" s="3" t="s">
        <v>308</v>
      </c>
      <c r="F129" s="9">
        <v>2025</v>
      </c>
      <c r="G129" s="10" t="s">
        <v>680</v>
      </c>
    </row>
    <row r="130" spans="1:7" x14ac:dyDescent="0.3">
      <c r="A130" s="3" t="s">
        <v>309</v>
      </c>
      <c r="B130" s="9" t="s">
        <v>310</v>
      </c>
      <c r="C130" s="9" t="s">
        <v>33</v>
      </c>
      <c r="D130" s="9" t="s">
        <v>257</v>
      </c>
      <c r="E130" s="3" t="s">
        <v>311</v>
      </c>
      <c r="F130" s="9">
        <v>2025</v>
      </c>
      <c r="G130" s="10" t="s">
        <v>681</v>
      </c>
    </row>
    <row r="131" spans="1:7" x14ac:dyDescent="0.3">
      <c r="A131" s="3" t="s">
        <v>312</v>
      </c>
      <c r="B131" s="9" t="s">
        <v>313</v>
      </c>
      <c r="C131" s="3" t="s">
        <v>314</v>
      </c>
      <c r="D131" s="9" t="s">
        <v>315</v>
      </c>
      <c r="E131" s="3" t="s">
        <v>316</v>
      </c>
      <c r="F131" s="9">
        <v>2025</v>
      </c>
      <c r="G131" s="10" t="s">
        <v>682</v>
      </c>
    </row>
    <row r="132" spans="1:7" x14ac:dyDescent="0.3">
      <c r="A132" s="3" t="s">
        <v>317</v>
      </c>
      <c r="B132" s="9" t="s">
        <v>318</v>
      </c>
      <c r="C132" s="3" t="s">
        <v>319</v>
      </c>
      <c r="D132" s="9" t="s">
        <v>296</v>
      </c>
      <c r="E132" s="3" t="s">
        <v>255</v>
      </c>
      <c r="F132" s="9">
        <v>2025</v>
      </c>
      <c r="G132" s="10" t="s">
        <v>683</v>
      </c>
    </row>
    <row r="133" spans="1:7" x14ac:dyDescent="0.3">
      <c r="A133" s="3" t="s">
        <v>320</v>
      </c>
      <c r="B133" s="3" t="s">
        <v>321</v>
      </c>
      <c r="C133" s="9" t="s">
        <v>322</v>
      </c>
      <c r="D133" s="9" t="s">
        <v>323</v>
      </c>
      <c r="E133" s="3" t="s">
        <v>118</v>
      </c>
      <c r="F133" s="9">
        <v>2025</v>
      </c>
      <c r="G133" s="10" t="s">
        <v>684</v>
      </c>
    </row>
    <row r="134" spans="1:7" x14ac:dyDescent="0.3">
      <c r="A134" s="3" t="s">
        <v>324</v>
      </c>
      <c r="B134" s="9" t="s">
        <v>325</v>
      </c>
      <c r="C134" s="9" t="s">
        <v>233</v>
      </c>
      <c r="D134" s="9" t="s">
        <v>234</v>
      </c>
      <c r="E134" s="3" t="s">
        <v>235</v>
      </c>
      <c r="F134" s="9">
        <v>2025</v>
      </c>
      <c r="G134" s="10" t="s">
        <v>685</v>
      </c>
    </row>
    <row r="135" spans="1:7" x14ac:dyDescent="0.3">
      <c r="A135" s="3" t="s">
        <v>326</v>
      </c>
      <c r="B135" s="9" t="s">
        <v>327</v>
      </c>
      <c r="C135" s="9" t="s">
        <v>328</v>
      </c>
      <c r="D135" s="9" t="s">
        <v>240</v>
      </c>
      <c r="E135" s="3" t="s">
        <v>329</v>
      </c>
      <c r="F135" s="9">
        <v>2025</v>
      </c>
      <c r="G135" s="10" t="s">
        <v>686</v>
      </c>
    </row>
    <row r="136" spans="1:7" x14ac:dyDescent="0.3">
      <c r="A136" s="3" t="s">
        <v>330</v>
      </c>
      <c r="B136" s="9" t="s">
        <v>331</v>
      </c>
      <c r="C136" s="9" t="s">
        <v>332</v>
      </c>
      <c r="D136" s="9" t="s">
        <v>333</v>
      </c>
      <c r="E136" s="3" t="s">
        <v>235</v>
      </c>
      <c r="F136" s="9">
        <v>2025</v>
      </c>
      <c r="G136" s="10" t="s">
        <v>687</v>
      </c>
    </row>
    <row r="137" spans="1:7" x14ac:dyDescent="0.3">
      <c r="A137" s="3" t="s">
        <v>334</v>
      </c>
      <c r="B137" s="9" t="s">
        <v>335</v>
      </c>
      <c r="C137" s="9" t="s">
        <v>92</v>
      </c>
      <c r="D137" s="9" t="s">
        <v>240</v>
      </c>
      <c r="E137" s="3" t="s">
        <v>308</v>
      </c>
      <c r="F137" s="9">
        <v>2025</v>
      </c>
      <c r="G137" s="10" t="s">
        <v>688</v>
      </c>
    </row>
    <row r="138" spans="1:7" x14ac:dyDescent="0.3">
      <c r="A138" s="3" t="s">
        <v>336</v>
      </c>
      <c r="B138" s="9" t="s">
        <v>337</v>
      </c>
      <c r="C138" s="9" t="s">
        <v>72</v>
      </c>
      <c r="D138" s="9" t="s">
        <v>338</v>
      </c>
      <c r="E138" s="3" t="s">
        <v>235</v>
      </c>
      <c r="F138" s="9">
        <v>2025</v>
      </c>
      <c r="G138" s="10" t="s">
        <v>689</v>
      </c>
    </row>
    <row r="139" spans="1:7" x14ac:dyDescent="0.3">
      <c r="A139" s="3" t="s">
        <v>339</v>
      </c>
      <c r="B139" s="3" t="s">
        <v>340</v>
      </c>
      <c r="C139" s="3" t="s">
        <v>341</v>
      </c>
      <c r="D139" s="9" t="s">
        <v>342</v>
      </c>
      <c r="E139" s="3" t="s">
        <v>31</v>
      </c>
      <c r="F139" s="9">
        <v>2025</v>
      </c>
      <c r="G139" s="10" t="s">
        <v>690</v>
      </c>
    </row>
    <row r="140" spans="1:7" x14ac:dyDescent="0.3">
      <c r="A140" s="3" t="s">
        <v>343</v>
      </c>
      <c r="B140" s="9" t="s">
        <v>344</v>
      </c>
      <c r="C140" s="9" t="s">
        <v>33</v>
      </c>
      <c r="D140" s="9" t="s">
        <v>257</v>
      </c>
      <c r="E140" s="3" t="s">
        <v>68</v>
      </c>
      <c r="F140" s="9">
        <v>2025</v>
      </c>
      <c r="G140" s="10" t="s">
        <v>691</v>
      </c>
    </row>
    <row r="141" spans="1:7" x14ac:dyDescent="0.3">
      <c r="A141" s="3" t="s">
        <v>345</v>
      </c>
      <c r="B141" s="9" t="s">
        <v>346</v>
      </c>
      <c r="C141" s="9" t="s">
        <v>347</v>
      </c>
      <c r="D141" s="9" t="s">
        <v>348</v>
      </c>
      <c r="E141" s="3" t="s">
        <v>349</v>
      </c>
      <c r="F141" s="9">
        <v>2025</v>
      </c>
      <c r="G141" s="10" t="s">
        <v>692</v>
      </c>
    </row>
    <row r="142" spans="1:7" x14ac:dyDescent="0.3">
      <c r="A142" s="3" t="s">
        <v>350</v>
      </c>
      <c r="B142" s="9" t="s">
        <v>351</v>
      </c>
      <c r="C142" s="9" t="s">
        <v>10</v>
      </c>
      <c r="D142" s="9" t="s">
        <v>184</v>
      </c>
      <c r="E142" s="3" t="s">
        <v>352</v>
      </c>
      <c r="F142" s="9">
        <v>2025</v>
      </c>
      <c r="G142" s="10" t="s">
        <v>693</v>
      </c>
    </row>
    <row r="143" spans="1:7" x14ac:dyDescent="0.3">
      <c r="A143" s="3" t="s">
        <v>353</v>
      </c>
      <c r="B143" s="9" t="s">
        <v>354</v>
      </c>
      <c r="C143" s="9" t="s">
        <v>37</v>
      </c>
      <c r="D143" s="9" t="s">
        <v>251</v>
      </c>
      <c r="E143" s="9" t="s">
        <v>38</v>
      </c>
      <c r="F143" s="9">
        <v>2025</v>
      </c>
      <c r="G143" s="10" t="s">
        <v>694</v>
      </c>
    </row>
    <row r="144" spans="1:7" x14ac:dyDescent="0.3">
      <c r="A144" s="3" t="s">
        <v>355</v>
      </c>
      <c r="B144" s="9" t="s">
        <v>356</v>
      </c>
      <c r="C144" s="9" t="s">
        <v>357</v>
      </c>
      <c r="D144" s="9" t="s">
        <v>230</v>
      </c>
      <c r="E144" s="9" t="s">
        <v>118</v>
      </c>
      <c r="F144" s="9">
        <v>2025</v>
      </c>
      <c r="G144" s="10" t="s">
        <v>695</v>
      </c>
    </row>
    <row r="145" spans="1:7" x14ac:dyDescent="0.3">
      <c r="A145" s="3" t="s">
        <v>358</v>
      </c>
      <c r="B145" s="9" t="s">
        <v>359</v>
      </c>
      <c r="C145" s="9" t="s">
        <v>13</v>
      </c>
      <c r="D145" s="9" t="s">
        <v>251</v>
      </c>
      <c r="E145" s="9" t="s">
        <v>360</v>
      </c>
      <c r="F145" s="9">
        <v>2025</v>
      </c>
      <c r="G145" s="10" t="s">
        <v>696</v>
      </c>
    </row>
    <row r="146" spans="1:7" x14ac:dyDescent="0.3">
      <c r="A146" s="3" t="s">
        <v>361</v>
      </c>
      <c r="B146" s="9" t="s">
        <v>362</v>
      </c>
      <c r="C146" s="9" t="s">
        <v>37</v>
      </c>
      <c r="D146" s="9" t="s">
        <v>251</v>
      </c>
      <c r="E146" s="9" t="s">
        <v>363</v>
      </c>
      <c r="F146" s="9">
        <v>2025</v>
      </c>
      <c r="G146" s="10" t="s">
        <v>697</v>
      </c>
    </row>
    <row r="147" spans="1:7" x14ac:dyDescent="0.3">
      <c r="A147" s="3" t="s">
        <v>364</v>
      </c>
      <c r="B147" s="9" t="s">
        <v>365</v>
      </c>
      <c r="C147" s="9" t="s">
        <v>37</v>
      </c>
      <c r="D147" s="9" t="s">
        <v>251</v>
      </c>
      <c r="E147" s="3" t="s">
        <v>366</v>
      </c>
      <c r="F147" s="9">
        <v>2025</v>
      </c>
      <c r="G147" s="10" t="s">
        <v>698</v>
      </c>
    </row>
    <row r="148" spans="1:7" x14ac:dyDescent="0.3">
      <c r="A148" s="3" t="s">
        <v>367</v>
      </c>
      <c r="B148" s="9" t="s">
        <v>368</v>
      </c>
      <c r="C148" s="9" t="s">
        <v>272</v>
      </c>
      <c r="D148" s="9" t="s">
        <v>273</v>
      </c>
      <c r="E148" s="3" t="s">
        <v>369</v>
      </c>
      <c r="F148" s="9">
        <v>2025</v>
      </c>
      <c r="G148" s="10" t="s">
        <v>699</v>
      </c>
    </row>
    <row r="149" spans="1:7" x14ac:dyDescent="0.3">
      <c r="A149" s="3" t="s">
        <v>370</v>
      </c>
      <c r="B149" s="9" t="s">
        <v>371</v>
      </c>
      <c r="C149" s="9" t="s">
        <v>372</v>
      </c>
      <c r="D149" s="9" t="s">
        <v>181</v>
      </c>
      <c r="E149" s="3" t="s">
        <v>8</v>
      </c>
      <c r="F149" s="9">
        <v>2025</v>
      </c>
      <c r="G149" s="10" t="s">
        <v>700</v>
      </c>
    </row>
    <row r="150" spans="1:7" x14ac:dyDescent="0.3">
      <c r="A150" s="3" t="s">
        <v>373</v>
      </c>
      <c r="B150" s="9" t="s">
        <v>374</v>
      </c>
      <c r="C150" s="9" t="s">
        <v>375</v>
      </c>
      <c r="D150" s="9" t="s">
        <v>184</v>
      </c>
      <c r="E150" s="3" t="s">
        <v>235</v>
      </c>
      <c r="F150" s="9">
        <v>2025</v>
      </c>
      <c r="G150" s="10" t="s">
        <v>701</v>
      </c>
    </row>
    <row r="151" spans="1:7" x14ac:dyDescent="0.3">
      <c r="A151" s="3" t="s">
        <v>376</v>
      </c>
      <c r="B151" s="9" t="s">
        <v>377</v>
      </c>
      <c r="C151" s="9" t="s">
        <v>378</v>
      </c>
      <c r="D151" s="9" t="s">
        <v>301</v>
      </c>
      <c r="E151" s="9" t="s">
        <v>131</v>
      </c>
      <c r="F151" s="9">
        <v>2025</v>
      </c>
      <c r="G151" s="10" t="s">
        <v>702</v>
      </c>
    </row>
    <row r="152" spans="1:7" x14ac:dyDescent="0.3">
      <c r="A152" s="3" t="s">
        <v>379</v>
      </c>
      <c r="B152" s="9" t="s">
        <v>380</v>
      </c>
      <c r="C152" s="3" t="s">
        <v>381</v>
      </c>
      <c r="D152" s="3" t="s">
        <v>382</v>
      </c>
      <c r="E152" s="9" t="s">
        <v>308</v>
      </c>
      <c r="F152" s="9">
        <v>2025</v>
      </c>
      <c r="G152" s="10" t="s">
        <v>703</v>
      </c>
    </row>
    <row r="153" spans="1:7" x14ac:dyDescent="0.3">
      <c r="A153" s="3" t="s">
        <v>383</v>
      </c>
      <c r="B153" s="9" t="s">
        <v>384</v>
      </c>
      <c r="C153" s="9" t="s">
        <v>385</v>
      </c>
      <c r="D153" s="9" t="s">
        <v>382</v>
      </c>
      <c r="E153" s="3" t="s">
        <v>308</v>
      </c>
      <c r="F153" s="9">
        <v>2025</v>
      </c>
      <c r="G153" s="10" t="s">
        <v>704</v>
      </c>
    </row>
    <row r="154" spans="1:7" x14ac:dyDescent="0.3">
      <c r="A154" s="3" t="s">
        <v>386</v>
      </c>
      <c r="B154" s="9" t="s">
        <v>387</v>
      </c>
      <c r="C154" s="9" t="s">
        <v>388</v>
      </c>
      <c r="D154" s="9" t="s">
        <v>315</v>
      </c>
      <c r="E154" s="3" t="s">
        <v>235</v>
      </c>
      <c r="F154" s="9">
        <v>2025</v>
      </c>
      <c r="G154" s="10" t="s">
        <v>705</v>
      </c>
    </row>
    <row r="155" spans="1:7" x14ac:dyDescent="0.3">
      <c r="A155" s="3" t="s">
        <v>389</v>
      </c>
      <c r="B155" s="9" t="s">
        <v>390</v>
      </c>
      <c r="C155" s="9" t="s">
        <v>10</v>
      </c>
      <c r="D155" s="9" t="s">
        <v>184</v>
      </c>
      <c r="E155" s="3" t="s">
        <v>235</v>
      </c>
      <c r="F155" s="9">
        <v>2025</v>
      </c>
      <c r="G155" s="10" t="s">
        <v>706</v>
      </c>
    </row>
    <row r="156" spans="1:7" x14ac:dyDescent="0.3">
      <c r="A156" s="3" t="s">
        <v>391</v>
      </c>
      <c r="B156" s="9" t="s">
        <v>392</v>
      </c>
      <c r="C156" s="9" t="s">
        <v>33</v>
      </c>
      <c r="D156" s="9" t="s">
        <v>257</v>
      </c>
      <c r="E156" s="9" t="s">
        <v>393</v>
      </c>
      <c r="F156" s="9">
        <v>2025</v>
      </c>
      <c r="G156" s="10" t="s">
        <v>707</v>
      </c>
    </row>
    <row r="157" spans="1:7" x14ac:dyDescent="0.3">
      <c r="A157" s="3" t="s">
        <v>394</v>
      </c>
      <c r="B157" s="9" t="s">
        <v>395</v>
      </c>
      <c r="C157" s="9" t="s">
        <v>396</v>
      </c>
      <c r="D157" s="9" t="s">
        <v>397</v>
      </c>
      <c r="E157" s="3" t="s">
        <v>235</v>
      </c>
      <c r="F157" s="9">
        <v>2025</v>
      </c>
      <c r="G157" s="10" t="s">
        <v>708</v>
      </c>
    </row>
    <row r="158" spans="1:7" x14ac:dyDescent="0.3">
      <c r="A158" s="3" t="s">
        <v>398</v>
      </c>
      <c r="B158" s="9" t="s">
        <v>399</v>
      </c>
      <c r="C158" s="9" t="s">
        <v>72</v>
      </c>
      <c r="D158" s="9" t="s">
        <v>400</v>
      </c>
      <c r="E158" s="9" t="s">
        <v>70</v>
      </c>
      <c r="F158" s="9">
        <v>2025</v>
      </c>
      <c r="G158" s="10" t="s">
        <v>709</v>
      </c>
    </row>
    <row r="159" spans="1:7" x14ac:dyDescent="0.3">
      <c r="A159" s="9" t="s">
        <v>401</v>
      </c>
      <c r="B159" s="9" t="s">
        <v>402</v>
      </c>
      <c r="C159" s="9" t="s">
        <v>10</v>
      </c>
      <c r="D159" s="9" t="s">
        <v>184</v>
      </c>
      <c r="E159" s="9" t="s">
        <v>63</v>
      </c>
      <c r="F159" s="9">
        <v>2025</v>
      </c>
      <c r="G159" s="10" t="s">
        <v>710</v>
      </c>
    </row>
    <row r="160" spans="1:7" x14ac:dyDescent="0.3">
      <c r="A160" s="3" t="s">
        <v>403</v>
      </c>
      <c r="B160" s="9" t="s">
        <v>404</v>
      </c>
      <c r="C160" s="9" t="s">
        <v>405</v>
      </c>
      <c r="D160" s="9" t="s">
        <v>406</v>
      </c>
      <c r="E160" s="9" t="s">
        <v>407</v>
      </c>
      <c r="F160" s="9">
        <v>2025</v>
      </c>
      <c r="G160" s="10" t="s">
        <v>711</v>
      </c>
    </row>
    <row r="161" spans="1:7" x14ac:dyDescent="0.3">
      <c r="A161" s="3" t="s">
        <v>408</v>
      </c>
      <c r="B161" s="9" t="s">
        <v>409</v>
      </c>
      <c r="C161" s="9" t="s">
        <v>33</v>
      </c>
      <c r="D161" s="9" t="s">
        <v>257</v>
      </c>
      <c r="E161" s="9" t="s">
        <v>93</v>
      </c>
      <c r="F161" s="9">
        <v>2025</v>
      </c>
      <c r="G161" s="10" t="s">
        <v>712</v>
      </c>
    </row>
    <row r="162" spans="1:7" x14ac:dyDescent="0.3">
      <c r="A162" s="3" t="s">
        <v>410</v>
      </c>
      <c r="B162" s="9" t="s">
        <v>411</v>
      </c>
      <c r="C162" s="9" t="s">
        <v>412</v>
      </c>
      <c r="D162" s="9" t="s">
        <v>413</v>
      </c>
      <c r="E162" s="9" t="s">
        <v>414</v>
      </c>
      <c r="F162" s="9">
        <v>2025</v>
      </c>
      <c r="G162" s="10" t="s">
        <v>713</v>
      </c>
    </row>
    <row r="163" spans="1:7" x14ac:dyDescent="0.3">
      <c r="A163" s="3" t="s">
        <v>415</v>
      </c>
      <c r="B163" s="9" t="s">
        <v>416</v>
      </c>
      <c r="C163" s="9" t="s">
        <v>417</v>
      </c>
      <c r="D163" s="9" t="s">
        <v>418</v>
      </c>
      <c r="E163" s="3" t="s">
        <v>308</v>
      </c>
      <c r="F163" s="9">
        <v>2025</v>
      </c>
      <c r="G163" s="10" t="s">
        <v>714</v>
      </c>
    </row>
    <row r="164" spans="1:7" x14ac:dyDescent="0.3">
      <c r="A164" s="3" t="s">
        <v>419</v>
      </c>
      <c r="B164" s="9" t="s">
        <v>420</v>
      </c>
      <c r="C164" s="9" t="s">
        <v>421</v>
      </c>
      <c r="D164" s="9" t="s">
        <v>382</v>
      </c>
      <c r="E164" s="9" t="s">
        <v>422</v>
      </c>
      <c r="F164" s="9">
        <v>2025</v>
      </c>
      <c r="G164" s="10" t="s">
        <v>715</v>
      </c>
    </row>
    <row r="165" spans="1:7" x14ac:dyDescent="0.3">
      <c r="A165" s="3" t="s">
        <v>423</v>
      </c>
      <c r="B165" s="9" t="s">
        <v>424</v>
      </c>
      <c r="C165" s="9" t="s">
        <v>37</v>
      </c>
      <c r="D165" s="9" t="s">
        <v>251</v>
      </c>
      <c r="E165" s="9" t="s">
        <v>425</v>
      </c>
      <c r="F165" s="9">
        <v>2025</v>
      </c>
      <c r="G165" s="10" t="s">
        <v>716</v>
      </c>
    </row>
    <row r="166" spans="1:7" x14ac:dyDescent="0.3">
      <c r="A166" s="3" t="s">
        <v>426</v>
      </c>
      <c r="B166" s="9" t="s">
        <v>427</v>
      </c>
      <c r="C166" s="9" t="s">
        <v>332</v>
      </c>
      <c r="D166" s="9" t="s">
        <v>333</v>
      </c>
      <c r="E166" s="3" t="s">
        <v>235</v>
      </c>
      <c r="F166" s="9">
        <v>2025</v>
      </c>
      <c r="G166" s="10" t="s">
        <v>717</v>
      </c>
    </row>
    <row r="167" spans="1:7" x14ac:dyDescent="0.3">
      <c r="A167" s="3" t="s">
        <v>428</v>
      </c>
      <c r="B167" s="9" t="s">
        <v>429</v>
      </c>
      <c r="C167" s="9" t="s">
        <v>430</v>
      </c>
      <c r="D167" s="3" t="s">
        <v>431</v>
      </c>
      <c r="E167" s="9" t="s">
        <v>369</v>
      </c>
      <c r="F167" s="9">
        <v>2025</v>
      </c>
      <c r="G167" s="10" t="s">
        <v>718</v>
      </c>
    </row>
    <row r="168" spans="1:7" x14ac:dyDescent="0.3">
      <c r="A168" s="3" t="s">
        <v>432</v>
      </c>
      <c r="B168" s="9" t="s">
        <v>433</v>
      </c>
      <c r="C168" s="9" t="s">
        <v>314</v>
      </c>
      <c r="D168" s="9" t="s">
        <v>315</v>
      </c>
      <c r="E168" s="9" t="s">
        <v>434</v>
      </c>
      <c r="F168" s="9">
        <v>2025</v>
      </c>
      <c r="G168" s="10" t="s">
        <v>719</v>
      </c>
    </row>
    <row r="169" spans="1:7" x14ac:dyDescent="0.3">
      <c r="A169" s="3" t="s">
        <v>435</v>
      </c>
      <c r="B169" s="9" t="s">
        <v>436</v>
      </c>
      <c r="C169" s="9" t="s">
        <v>437</v>
      </c>
      <c r="D169" s="9" t="s">
        <v>418</v>
      </c>
      <c r="E169" s="9" t="s">
        <v>308</v>
      </c>
      <c r="F169" s="9">
        <v>2025</v>
      </c>
      <c r="G169" s="10" t="s">
        <v>720</v>
      </c>
    </row>
    <row r="170" spans="1:7" x14ac:dyDescent="0.3">
      <c r="A170" s="3" t="s">
        <v>438</v>
      </c>
      <c r="B170" s="9" t="s">
        <v>439</v>
      </c>
      <c r="C170" s="9" t="s">
        <v>233</v>
      </c>
      <c r="D170" s="9" t="s">
        <v>234</v>
      </c>
      <c r="E170" s="3" t="s">
        <v>235</v>
      </c>
      <c r="F170" s="9">
        <v>2025</v>
      </c>
      <c r="G170" s="10" t="s">
        <v>721</v>
      </c>
    </row>
    <row r="171" spans="1:7" x14ac:dyDescent="0.3">
      <c r="A171" s="3" t="s">
        <v>440</v>
      </c>
      <c r="B171" s="9" t="s">
        <v>441</v>
      </c>
      <c r="C171" s="9" t="s">
        <v>40</v>
      </c>
      <c r="D171" s="9" t="s">
        <v>333</v>
      </c>
      <c r="E171" s="9" t="s">
        <v>442</v>
      </c>
      <c r="F171" s="9">
        <v>2025</v>
      </c>
      <c r="G171" s="10" t="s">
        <v>722</v>
      </c>
    </row>
    <row r="172" spans="1:7" x14ac:dyDescent="0.3">
      <c r="A172" s="3" t="s">
        <v>443</v>
      </c>
      <c r="B172" s="9" t="s">
        <v>444</v>
      </c>
      <c r="C172" s="9" t="s">
        <v>445</v>
      </c>
      <c r="D172" s="9" t="s">
        <v>273</v>
      </c>
      <c r="E172" s="9" t="s">
        <v>446</v>
      </c>
      <c r="F172" s="9">
        <v>2025</v>
      </c>
      <c r="G172" s="10" t="s">
        <v>723</v>
      </c>
    </row>
    <row r="173" spans="1:7" x14ac:dyDescent="0.3">
      <c r="A173" s="3" t="s">
        <v>447</v>
      </c>
      <c r="B173" s="9" t="s">
        <v>448</v>
      </c>
      <c r="C173" s="9" t="s">
        <v>449</v>
      </c>
      <c r="D173" s="9" t="s">
        <v>450</v>
      </c>
      <c r="E173" s="3" t="s">
        <v>451</v>
      </c>
      <c r="F173" s="9">
        <v>2025</v>
      </c>
      <c r="G173" s="10" t="s">
        <v>724</v>
      </c>
    </row>
    <row r="174" spans="1:7" x14ac:dyDescent="0.3">
      <c r="A174" s="3" t="s">
        <v>452</v>
      </c>
      <c r="B174" s="9" t="s">
        <v>453</v>
      </c>
      <c r="C174" s="9" t="s">
        <v>454</v>
      </c>
      <c r="D174" s="9" t="s">
        <v>455</v>
      </c>
      <c r="E174" s="9" t="s">
        <v>456</v>
      </c>
      <c r="F174" s="9">
        <v>2025</v>
      </c>
      <c r="G174" s="10" t="s">
        <v>725</v>
      </c>
    </row>
    <row r="175" spans="1:7" x14ac:dyDescent="0.3">
      <c r="A175" s="3" t="s">
        <v>457</v>
      </c>
      <c r="B175" s="9" t="s">
        <v>458</v>
      </c>
      <c r="C175" s="9" t="s">
        <v>72</v>
      </c>
      <c r="D175" s="9" t="s">
        <v>338</v>
      </c>
      <c r="E175" s="9" t="s">
        <v>41</v>
      </c>
      <c r="F175" s="9">
        <v>2025</v>
      </c>
      <c r="G175" s="10" t="s">
        <v>726</v>
      </c>
    </row>
    <row r="176" spans="1:7" x14ac:dyDescent="0.3">
      <c r="A176" s="3" t="s">
        <v>459</v>
      </c>
      <c r="B176" s="9" t="s">
        <v>460</v>
      </c>
      <c r="C176" s="9" t="s">
        <v>461</v>
      </c>
      <c r="D176" s="9" t="s">
        <v>251</v>
      </c>
      <c r="E176" s="3" t="s">
        <v>235</v>
      </c>
      <c r="F176" s="9">
        <v>2025</v>
      </c>
      <c r="G176" s="10" t="s">
        <v>727</v>
      </c>
    </row>
    <row r="177" spans="1:7" x14ac:dyDescent="0.3">
      <c r="A177" s="3" t="s">
        <v>462</v>
      </c>
      <c r="B177" s="9" t="s">
        <v>463</v>
      </c>
      <c r="C177" s="9" t="s">
        <v>154</v>
      </c>
      <c r="D177" s="9" t="s">
        <v>184</v>
      </c>
      <c r="E177" s="9" t="s">
        <v>464</v>
      </c>
      <c r="F177" s="9">
        <v>2025</v>
      </c>
      <c r="G177" s="10" t="s">
        <v>728</v>
      </c>
    </row>
    <row r="178" spans="1:7" x14ac:dyDescent="0.3">
      <c r="A178" s="3" t="s">
        <v>465</v>
      </c>
      <c r="B178" s="9" t="s">
        <v>466</v>
      </c>
      <c r="C178" s="9" t="s">
        <v>314</v>
      </c>
      <c r="D178" s="9" t="s">
        <v>315</v>
      </c>
      <c r="E178" s="9" t="s">
        <v>467</v>
      </c>
      <c r="F178" s="9">
        <v>2025</v>
      </c>
      <c r="G178" s="10" t="s">
        <v>729</v>
      </c>
    </row>
    <row r="179" spans="1:7" x14ac:dyDescent="0.3">
      <c r="A179" s="3" t="s">
        <v>468</v>
      </c>
      <c r="B179" s="9" t="s">
        <v>469</v>
      </c>
      <c r="C179" s="9" t="s">
        <v>470</v>
      </c>
      <c r="D179" s="9" t="s">
        <v>333</v>
      </c>
      <c r="E179" s="3" t="s">
        <v>471</v>
      </c>
      <c r="F179" s="9">
        <v>2025</v>
      </c>
      <c r="G179" s="10" t="s">
        <v>730</v>
      </c>
    </row>
    <row r="180" spans="1:7" x14ac:dyDescent="0.3">
      <c r="A180" s="3" t="s">
        <v>472</v>
      </c>
      <c r="B180" s="9" t="s">
        <v>473</v>
      </c>
      <c r="C180" s="9" t="s">
        <v>474</v>
      </c>
      <c r="D180" s="9" t="s">
        <v>475</v>
      </c>
      <c r="E180" s="9" t="s">
        <v>476</v>
      </c>
      <c r="F180" s="9">
        <v>2025</v>
      </c>
      <c r="G180" s="10" t="s">
        <v>731</v>
      </c>
    </row>
    <row r="181" spans="1:7" x14ac:dyDescent="0.3">
      <c r="A181" s="3" t="s">
        <v>477</v>
      </c>
      <c r="B181" s="9" t="s">
        <v>478</v>
      </c>
      <c r="C181" s="9" t="s">
        <v>272</v>
      </c>
      <c r="D181" s="9" t="s">
        <v>273</v>
      </c>
      <c r="E181" s="9" t="s">
        <v>422</v>
      </c>
      <c r="F181" s="9">
        <v>2025</v>
      </c>
      <c r="G181" s="10" t="s">
        <v>732</v>
      </c>
    </row>
    <row r="182" spans="1:7" x14ac:dyDescent="0.3">
      <c r="A182" s="3" t="s">
        <v>479</v>
      </c>
      <c r="B182" s="9" t="s">
        <v>480</v>
      </c>
      <c r="C182" s="9" t="s">
        <v>481</v>
      </c>
      <c r="D182" s="9" t="s">
        <v>251</v>
      </c>
      <c r="E182" s="9" t="s">
        <v>476</v>
      </c>
      <c r="F182" s="9">
        <v>2025</v>
      </c>
      <c r="G182" s="10" t="s">
        <v>733</v>
      </c>
    </row>
    <row r="183" spans="1:7" x14ac:dyDescent="0.3">
      <c r="A183" s="3" t="s">
        <v>482</v>
      </c>
      <c r="B183" s="9" t="s">
        <v>483</v>
      </c>
      <c r="C183" s="9" t="s">
        <v>484</v>
      </c>
      <c r="D183" s="9" t="s">
        <v>406</v>
      </c>
      <c r="E183" s="9" t="s">
        <v>485</v>
      </c>
      <c r="F183" s="9">
        <v>2025</v>
      </c>
      <c r="G183" s="10" t="s">
        <v>734</v>
      </c>
    </row>
    <row r="184" spans="1:7" x14ac:dyDescent="0.3">
      <c r="A184" s="3" t="s">
        <v>486</v>
      </c>
      <c r="B184" s="9" t="s">
        <v>487</v>
      </c>
      <c r="C184" s="9" t="s">
        <v>154</v>
      </c>
      <c r="D184" s="9" t="s">
        <v>184</v>
      </c>
      <c r="E184" s="9" t="s">
        <v>488</v>
      </c>
      <c r="F184" s="9">
        <v>2025</v>
      </c>
      <c r="G184" s="10" t="s">
        <v>735</v>
      </c>
    </row>
    <row r="185" spans="1:7" x14ac:dyDescent="0.3">
      <c r="A185" s="3" t="s">
        <v>489</v>
      </c>
      <c r="B185" s="9" t="s">
        <v>490</v>
      </c>
      <c r="C185" s="9" t="s">
        <v>30</v>
      </c>
      <c r="D185" s="9" t="s">
        <v>264</v>
      </c>
      <c r="E185" s="3" t="s">
        <v>197</v>
      </c>
      <c r="F185" s="9">
        <v>2025</v>
      </c>
      <c r="G185" s="10" t="s">
        <v>736</v>
      </c>
    </row>
    <row r="186" spans="1:7" x14ac:dyDescent="0.3">
      <c r="A186" s="3" t="s">
        <v>491</v>
      </c>
      <c r="B186" s="9" t="s">
        <v>492</v>
      </c>
      <c r="C186" s="9" t="s">
        <v>493</v>
      </c>
      <c r="D186" s="9" t="s">
        <v>494</v>
      </c>
      <c r="E186" s="9" t="s">
        <v>495</v>
      </c>
      <c r="F186" s="9">
        <v>2025</v>
      </c>
      <c r="G186" s="10" t="s">
        <v>737</v>
      </c>
    </row>
    <row r="187" spans="1:7" x14ac:dyDescent="0.3">
      <c r="A187" s="3" t="s">
        <v>496</v>
      </c>
      <c r="B187" s="9" t="s">
        <v>497</v>
      </c>
      <c r="C187" s="9" t="s">
        <v>498</v>
      </c>
      <c r="D187" s="9" t="s">
        <v>499</v>
      </c>
      <c r="E187" s="9" t="s">
        <v>500</v>
      </c>
      <c r="F187" s="9">
        <v>2025</v>
      </c>
      <c r="G187" s="10" t="s">
        <v>738</v>
      </c>
    </row>
    <row r="188" spans="1:7" x14ac:dyDescent="0.3">
      <c r="A188" s="3" t="s">
        <v>501</v>
      </c>
      <c r="B188" s="9" t="s">
        <v>502</v>
      </c>
      <c r="C188" s="9" t="s">
        <v>503</v>
      </c>
      <c r="D188" s="9" t="s">
        <v>504</v>
      </c>
      <c r="E188" s="9" t="s">
        <v>393</v>
      </c>
      <c r="F188" s="9">
        <v>2025</v>
      </c>
      <c r="G188" s="10" t="s">
        <v>739</v>
      </c>
    </row>
    <row r="189" spans="1:7" x14ac:dyDescent="0.3">
      <c r="A189" s="3" t="s">
        <v>505</v>
      </c>
      <c r="B189" s="9" t="s">
        <v>506</v>
      </c>
      <c r="C189" s="9" t="s">
        <v>507</v>
      </c>
      <c r="D189" s="9" t="s">
        <v>418</v>
      </c>
      <c r="E189" s="9" t="s">
        <v>422</v>
      </c>
      <c r="F189" s="9">
        <v>2025</v>
      </c>
      <c r="G189" s="10" t="s">
        <v>740</v>
      </c>
    </row>
    <row r="190" spans="1:7" x14ac:dyDescent="0.3">
      <c r="A190" s="3" t="s">
        <v>508</v>
      </c>
      <c r="B190" s="9" t="s">
        <v>509</v>
      </c>
      <c r="C190" s="9" t="s">
        <v>510</v>
      </c>
      <c r="D190" s="9" t="s">
        <v>511</v>
      </c>
      <c r="E190" s="3" t="s">
        <v>197</v>
      </c>
      <c r="F190" s="9">
        <v>2025</v>
      </c>
      <c r="G190" t="s">
        <v>741</v>
      </c>
    </row>
    <row r="191" spans="1:7" x14ac:dyDescent="0.3">
      <c r="A191" s="3" t="s">
        <v>512</v>
      </c>
      <c r="B191" s="9" t="s">
        <v>513</v>
      </c>
      <c r="C191" s="9" t="s">
        <v>92</v>
      </c>
      <c r="D191" s="9" t="s">
        <v>240</v>
      </c>
      <c r="E191" s="3" t="s">
        <v>235</v>
      </c>
      <c r="F191" s="9">
        <v>2025</v>
      </c>
      <c r="G191" s="10" t="s">
        <v>742</v>
      </c>
    </row>
    <row r="192" spans="1:7" x14ac:dyDescent="0.3">
      <c r="A192" s="3" t="s">
        <v>514</v>
      </c>
      <c r="B192" s="9" t="s">
        <v>515</v>
      </c>
      <c r="C192" s="3" t="s">
        <v>516</v>
      </c>
      <c r="D192" s="3" t="s">
        <v>517</v>
      </c>
      <c r="E192" s="3" t="s">
        <v>235</v>
      </c>
      <c r="F192" s="9">
        <v>2025</v>
      </c>
      <c r="G192" s="10" t="s">
        <v>743</v>
      </c>
    </row>
    <row r="193" spans="1:7" x14ac:dyDescent="0.3">
      <c r="A193" s="3" t="s">
        <v>518</v>
      </c>
      <c r="B193" s="9" t="s">
        <v>519</v>
      </c>
      <c r="C193" s="9" t="s">
        <v>33</v>
      </c>
      <c r="D193" s="9" t="s">
        <v>257</v>
      </c>
      <c r="E193" s="9" t="s">
        <v>520</v>
      </c>
      <c r="F193" s="9">
        <v>2025</v>
      </c>
      <c r="G193" s="10" t="s">
        <v>744</v>
      </c>
    </row>
    <row r="194" spans="1:7" x14ac:dyDescent="0.3">
      <c r="A194" s="3" t="s">
        <v>521</v>
      </c>
      <c r="B194" s="9" t="s">
        <v>522</v>
      </c>
      <c r="C194" s="9" t="s">
        <v>523</v>
      </c>
      <c r="D194" s="9" t="s">
        <v>244</v>
      </c>
      <c r="E194" s="9" t="s">
        <v>524</v>
      </c>
      <c r="F194" s="9">
        <v>2025</v>
      </c>
      <c r="G194" s="10" t="s">
        <v>745</v>
      </c>
    </row>
    <row r="195" spans="1:7" x14ac:dyDescent="0.3">
      <c r="A195" s="3" t="s">
        <v>525</v>
      </c>
      <c r="B195" s="3" t="s">
        <v>526</v>
      </c>
      <c r="C195" s="9" t="s">
        <v>527</v>
      </c>
      <c r="D195" s="9" t="s">
        <v>264</v>
      </c>
      <c r="E195" s="3" t="s">
        <v>528</v>
      </c>
      <c r="F195" s="9">
        <v>2025</v>
      </c>
      <c r="G195" s="10" t="s">
        <v>746</v>
      </c>
    </row>
    <row r="196" spans="1:7" x14ac:dyDescent="0.3">
      <c r="A196" s="3" t="s">
        <v>529</v>
      </c>
      <c r="B196" s="9" t="s">
        <v>530</v>
      </c>
      <c r="C196" s="9" t="s">
        <v>328</v>
      </c>
      <c r="D196" s="9" t="s">
        <v>240</v>
      </c>
      <c r="E196" s="9" t="s">
        <v>531</v>
      </c>
      <c r="F196" s="9">
        <v>2025</v>
      </c>
      <c r="G196" s="10" t="s">
        <v>747</v>
      </c>
    </row>
    <row r="197" spans="1:7" x14ac:dyDescent="0.3">
      <c r="A197" s="3" t="s">
        <v>532</v>
      </c>
      <c r="B197" s="9" t="s">
        <v>533</v>
      </c>
      <c r="C197" s="9" t="s">
        <v>180</v>
      </c>
      <c r="D197" s="9" t="s">
        <v>181</v>
      </c>
      <c r="E197" s="9" t="s">
        <v>534</v>
      </c>
      <c r="F197" s="9">
        <v>2025</v>
      </c>
      <c r="G197" s="10" t="s">
        <v>748</v>
      </c>
    </row>
    <row r="198" spans="1:7" x14ac:dyDescent="0.3">
      <c r="A198" s="3" t="s">
        <v>391</v>
      </c>
      <c r="B198" s="9" t="s">
        <v>535</v>
      </c>
      <c r="C198" s="9" t="s">
        <v>40</v>
      </c>
      <c r="D198" s="9" t="s">
        <v>333</v>
      </c>
      <c r="E198" s="9" t="s">
        <v>393</v>
      </c>
      <c r="F198" s="9">
        <v>2025</v>
      </c>
      <c r="G198" s="10" t="s">
        <v>749</v>
      </c>
    </row>
    <row r="199" spans="1:7" x14ac:dyDescent="0.3">
      <c r="A199" s="3" t="s">
        <v>536</v>
      </c>
      <c r="B199" s="9" t="s">
        <v>537</v>
      </c>
      <c r="C199" s="9" t="s">
        <v>538</v>
      </c>
      <c r="D199" s="9" t="s">
        <v>511</v>
      </c>
      <c r="E199" s="9" t="s">
        <v>197</v>
      </c>
      <c r="F199" s="9">
        <v>2025</v>
      </c>
      <c r="G199" s="10" t="s">
        <v>750</v>
      </c>
    </row>
    <row r="200" spans="1:7" x14ac:dyDescent="0.3">
      <c r="A200" s="3" t="s">
        <v>539</v>
      </c>
      <c r="B200" s="9" t="s">
        <v>540</v>
      </c>
      <c r="C200" s="9" t="s">
        <v>72</v>
      </c>
      <c r="D200" s="9" t="s">
        <v>338</v>
      </c>
      <c r="E200" s="9" t="s">
        <v>160</v>
      </c>
      <c r="F200" s="9">
        <v>2025</v>
      </c>
      <c r="G200" s="10" t="s">
        <v>751</v>
      </c>
    </row>
    <row r="201" spans="1:7" x14ac:dyDescent="0.3">
      <c r="A201" s="3" t="s">
        <v>541</v>
      </c>
      <c r="B201" s="9" t="s">
        <v>542</v>
      </c>
      <c r="C201" s="9" t="s">
        <v>10</v>
      </c>
      <c r="D201" s="9" t="s">
        <v>184</v>
      </c>
      <c r="E201" s="9" t="s">
        <v>543</v>
      </c>
      <c r="F201" s="9">
        <v>2025</v>
      </c>
      <c r="G201" s="10" t="s">
        <v>752</v>
      </c>
    </row>
    <row r="202" spans="1:7" x14ac:dyDescent="0.3">
      <c r="A202" s="3" t="s">
        <v>544</v>
      </c>
      <c r="B202" s="9" t="s">
        <v>545</v>
      </c>
      <c r="C202" s="9" t="s">
        <v>88</v>
      </c>
      <c r="D202" s="9" t="s">
        <v>184</v>
      </c>
      <c r="E202" s="9" t="s">
        <v>255</v>
      </c>
      <c r="F202" s="9">
        <v>2025</v>
      </c>
      <c r="G202" s="10" t="s">
        <v>753</v>
      </c>
    </row>
    <row r="203" spans="1:7" x14ac:dyDescent="0.3">
      <c r="A203" s="3" t="s">
        <v>546</v>
      </c>
      <c r="B203" s="9" t="s">
        <v>547</v>
      </c>
      <c r="C203" s="9" t="s">
        <v>548</v>
      </c>
      <c r="D203" s="9" t="s">
        <v>307</v>
      </c>
      <c r="E203" s="9" t="s">
        <v>549</v>
      </c>
      <c r="F203" s="9">
        <v>2025</v>
      </c>
      <c r="G203" s="10" t="s">
        <v>754</v>
      </c>
    </row>
    <row r="204" spans="1:7" x14ac:dyDescent="0.3">
      <c r="A204" s="3" t="s">
        <v>550</v>
      </c>
      <c r="B204" s="9" t="s">
        <v>551</v>
      </c>
      <c r="C204" s="9" t="s">
        <v>381</v>
      </c>
      <c r="D204" s="9" t="s">
        <v>382</v>
      </c>
      <c r="E204" s="9" t="s">
        <v>308</v>
      </c>
      <c r="F204" s="9">
        <v>2025</v>
      </c>
      <c r="G204" s="10" t="s">
        <v>755</v>
      </c>
    </row>
    <row r="205" spans="1:7" x14ac:dyDescent="0.3">
      <c r="A205" s="3" t="s">
        <v>552</v>
      </c>
      <c r="B205" s="9" t="s">
        <v>553</v>
      </c>
      <c r="C205" s="9" t="s">
        <v>554</v>
      </c>
      <c r="D205" s="9" t="s">
        <v>315</v>
      </c>
      <c r="E205" s="9" t="s">
        <v>555</v>
      </c>
      <c r="F205" s="9">
        <v>2025</v>
      </c>
      <c r="G205" s="10" t="s">
        <v>756</v>
      </c>
    </row>
    <row r="206" spans="1:7" x14ac:dyDescent="0.3">
      <c r="A206" s="3" t="s">
        <v>556</v>
      </c>
      <c r="B206" s="3" t="s">
        <v>557</v>
      </c>
      <c r="C206" s="3" t="s">
        <v>558</v>
      </c>
      <c r="D206" s="9" t="s">
        <v>559</v>
      </c>
      <c r="E206" s="3" t="s">
        <v>274</v>
      </c>
      <c r="F206" s="9">
        <v>2025</v>
      </c>
      <c r="G206" s="10" t="s">
        <v>757</v>
      </c>
    </row>
    <row r="207" spans="1:7" x14ac:dyDescent="0.3">
      <c r="A207" s="3" t="s">
        <v>560</v>
      </c>
      <c r="B207" s="3" t="s">
        <v>561</v>
      </c>
      <c r="C207" s="9" t="s">
        <v>562</v>
      </c>
      <c r="D207" s="9" t="s">
        <v>315</v>
      </c>
      <c r="E207" s="9" t="s">
        <v>414</v>
      </c>
      <c r="F207" s="9">
        <v>2025</v>
      </c>
      <c r="G207" s="10" t="s">
        <v>758</v>
      </c>
    </row>
    <row r="208" spans="1:7" x14ac:dyDescent="0.3">
      <c r="A208" s="3" t="s">
        <v>563</v>
      </c>
      <c r="B208" s="9" t="s">
        <v>564</v>
      </c>
      <c r="C208" s="9" t="s">
        <v>147</v>
      </c>
      <c r="D208" s="9" t="s">
        <v>264</v>
      </c>
      <c r="E208" s="3" t="s">
        <v>235</v>
      </c>
      <c r="F208" s="9">
        <v>2025</v>
      </c>
      <c r="G208" s="10" t="s">
        <v>759</v>
      </c>
    </row>
    <row r="209" spans="1:7" x14ac:dyDescent="0.3">
      <c r="A209" s="3" t="s">
        <v>565</v>
      </c>
      <c r="B209" s="9" t="s">
        <v>566</v>
      </c>
      <c r="C209" s="9" t="s">
        <v>567</v>
      </c>
      <c r="D209" s="9" t="s">
        <v>475</v>
      </c>
      <c r="E209" s="9" t="s">
        <v>131</v>
      </c>
      <c r="F209" s="9">
        <v>2025</v>
      </c>
      <c r="G209" s="10" t="s">
        <v>760</v>
      </c>
    </row>
    <row r="210" spans="1:7" x14ac:dyDescent="0.3">
      <c r="A210" s="3" t="s">
        <v>568</v>
      </c>
      <c r="B210" s="9" t="s">
        <v>569</v>
      </c>
      <c r="C210" s="9" t="s">
        <v>10</v>
      </c>
      <c r="D210" s="9" t="s">
        <v>184</v>
      </c>
      <c r="E210" s="3" t="s">
        <v>235</v>
      </c>
      <c r="F210" s="9">
        <v>2025</v>
      </c>
      <c r="G210" s="10" t="s">
        <v>761</v>
      </c>
    </row>
    <row r="211" spans="1:7" x14ac:dyDescent="0.3">
      <c r="A211" s="3" t="s">
        <v>570</v>
      </c>
      <c r="B211" s="9" t="s">
        <v>571</v>
      </c>
      <c r="C211" s="9" t="s">
        <v>33</v>
      </c>
      <c r="D211" s="9" t="s">
        <v>257</v>
      </c>
      <c r="E211" s="9" t="s">
        <v>572</v>
      </c>
      <c r="F211" s="9">
        <v>2025</v>
      </c>
      <c r="G211" s="10" t="s">
        <v>762</v>
      </c>
    </row>
    <row r="212" spans="1:7" x14ac:dyDescent="0.3">
      <c r="A212" s="3" t="s">
        <v>573</v>
      </c>
      <c r="B212" s="9" t="s">
        <v>574</v>
      </c>
      <c r="C212" s="9" t="s">
        <v>381</v>
      </c>
      <c r="D212" s="9" t="s">
        <v>382</v>
      </c>
      <c r="E212" s="9" t="s">
        <v>422</v>
      </c>
      <c r="F212" s="9">
        <v>2025</v>
      </c>
      <c r="G212" s="10" t="s">
        <v>763</v>
      </c>
    </row>
    <row r="213" spans="1:7" x14ac:dyDescent="0.3">
      <c r="A213" s="3" t="s">
        <v>575</v>
      </c>
      <c r="B213" s="3" t="s">
        <v>576</v>
      </c>
      <c r="C213" s="9" t="s">
        <v>577</v>
      </c>
      <c r="D213" s="9" t="s">
        <v>251</v>
      </c>
      <c r="E213" s="3" t="s">
        <v>54</v>
      </c>
      <c r="F213" s="9">
        <v>2025</v>
      </c>
      <c r="G213" s="10" t="s">
        <v>764</v>
      </c>
    </row>
    <row r="214" spans="1:7" x14ac:dyDescent="0.3">
      <c r="A214" s="3" t="s">
        <v>391</v>
      </c>
      <c r="B214" s="9" t="s">
        <v>578</v>
      </c>
      <c r="C214" s="9" t="s">
        <v>40</v>
      </c>
      <c r="D214" s="9" t="s">
        <v>333</v>
      </c>
      <c r="E214" s="9" t="s">
        <v>393</v>
      </c>
      <c r="F214" s="9">
        <v>2025</v>
      </c>
      <c r="G214" s="10" t="s">
        <v>765</v>
      </c>
    </row>
    <row r="215" spans="1:7" x14ac:dyDescent="0.3">
      <c r="A215" s="3" t="s">
        <v>579</v>
      </c>
      <c r="B215" s="9" t="s">
        <v>580</v>
      </c>
      <c r="C215" s="9" t="s">
        <v>143</v>
      </c>
      <c r="D215" s="9" t="s">
        <v>333</v>
      </c>
      <c r="E215" s="3" t="s">
        <v>581</v>
      </c>
      <c r="F215" s="9">
        <v>2025</v>
      </c>
      <c r="G215" s="10" t="s">
        <v>766</v>
      </c>
    </row>
    <row r="216" spans="1:7" x14ac:dyDescent="0.3">
      <c r="A216" s="3" t="s">
        <v>582</v>
      </c>
      <c r="B216" s="3" t="s">
        <v>583</v>
      </c>
      <c r="C216" s="9" t="s">
        <v>584</v>
      </c>
      <c r="D216" s="9" t="s">
        <v>585</v>
      </c>
      <c r="E216" s="3" t="s">
        <v>586</v>
      </c>
      <c r="F216" s="9">
        <v>2025</v>
      </c>
      <c r="G216" s="10" t="s">
        <v>767</v>
      </c>
    </row>
    <row r="217" spans="1:7" x14ac:dyDescent="0.3">
      <c r="A217" s="3" t="s">
        <v>587</v>
      </c>
      <c r="B217" s="9" t="s">
        <v>588</v>
      </c>
      <c r="C217" s="9" t="s">
        <v>589</v>
      </c>
      <c r="D217" s="9" t="s">
        <v>382</v>
      </c>
      <c r="E217" s="9" t="s">
        <v>308</v>
      </c>
      <c r="F217" s="9">
        <v>2025</v>
      </c>
      <c r="G217" s="10" t="s">
        <v>768</v>
      </c>
    </row>
    <row r="218" spans="1:7" x14ac:dyDescent="0.3">
      <c r="A218" s="3" t="s">
        <v>590</v>
      </c>
      <c r="B218" s="9" t="s">
        <v>591</v>
      </c>
      <c r="C218" s="9" t="s">
        <v>592</v>
      </c>
      <c r="D218" s="9" t="s">
        <v>251</v>
      </c>
      <c r="E218" s="3" t="s">
        <v>235</v>
      </c>
      <c r="F218" s="9">
        <v>2025</v>
      </c>
      <c r="G218" s="10" t="s">
        <v>769</v>
      </c>
    </row>
    <row r="219" spans="1:7" x14ac:dyDescent="0.3">
      <c r="A219" s="3" t="s">
        <v>593</v>
      </c>
      <c r="B219" s="9" t="s">
        <v>594</v>
      </c>
      <c r="C219" s="9" t="s">
        <v>595</v>
      </c>
      <c r="D219" s="9" t="s">
        <v>240</v>
      </c>
      <c r="E219" s="3" t="s">
        <v>235</v>
      </c>
      <c r="F219" s="9">
        <v>2025</v>
      </c>
      <c r="G219" s="10" t="s">
        <v>770</v>
      </c>
    </row>
    <row r="220" spans="1:7" x14ac:dyDescent="0.3">
      <c r="A220" s="3" t="s">
        <v>596</v>
      </c>
      <c r="B220" s="9" t="s">
        <v>597</v>
      </c>
      <c r="C220" s="9" t="s">
        <v>598</v>
      </c>
      <c r="D220" s="9" t="s">
        <v>599</v>
      </c>
      <c r="E220" s="3" t="s">
        <v>600</v>
      </c>
      <c r="F220" s="9">
        <v>2025</v>
      </c>
      <c r="G220" s="10" t="s">
        <v>771</v>
      </c>
    </row>
    <row r="221" spans="1:7" x14ac:dyDescent="0.3">
      <c r="A221" s="3" t="s">
        <v>601</v>
      </c>
      <c r="B221" s="9" t="s">
        <v>602</v>
      </c>
      <c r="C221" s="9" t="s">
        <v>603</v>
      </c>
      <c r="D221" s="9" t="s">
        <v>604</v>
      </c>
      <c r="E221" s="3" t="s">
        <v>605</v>
      </c>
      <c r="F221" s="9">
        <v>2025</v>
      </c>
      <c r="G221" s="10" t="s">
        <v>772</v>
      </c>
    </row>
    <row r="222" spans="1:7" x14ac:dyDescent="0.3">
      <c r="A222" s="3" t="s">
        <v>606</v>
      </c>
      <c r="B222" s="9" t="s">
        <v>607</v>
      </c>
      <c r="C222" s="9" t="s">
        <v>33</v>
      </c>
      <c r="D222" s="9" t="s">
        <v>257</v>
      </c>
      <c r="E222" s="3" t="s">
        <v>608</v>
      </c>
      <c r="F222" s="9">
        <v>2025</v>
      </c>
      <c r="G222" s="10" t="s">
        <v>773</v>
      </c>
    </row>
    <row r="223" spans="1:7" x14ac:dyDescent="0.3">
      <c r="A223" s="3" t="s">
        <v>609</v>
      </c>
      <c r="B223" s="9" t="s">
        <v>610</v>
      </c>
      <c r="C223" s="9" t="s">
        <v>59</v>
      </c>
      <c r="D223" s="9" t="s">
        <v>181</v>
      </c>
      <c r="E223" s="9" t="s">
        <v>144</v>
      </c>
      <c r="F223" s="9">
        <v>2025</v>
      </c>
      <c r="G223" s="10" t="s">
        <v>774</v>
      </c>
    </row>
    <row r="224" spans="1:7" x14ac:dyDescent="0.3">
      <c r="A224" s="3" t="s">
        <v>611</v>
      </c>
      <c r="B224" s="9" t="s">
        <v>612</v>
      </c>
      <c r="C224" s="9" t="s">
        <v>92</v>
      </c>
      <c r="D224" s="9" t="s">
        <v>240</v>
      </c>
      <c r="E224" s="9" t="s">
        <v>393</v>
      </c>
      <c r="F224" s="9">
        <v>2025</v>
      </c>
      <c r="G224" s="10" t="s">
        <v>775</v>
      </c>
    </row>
    <row r="225" spans="1:7" x14ac:dyDescent="0.3">
      <c r="A225" s="3" t="s">
        <v>613</v>
      </c>
      <c r="B225" s="9" t="s">
        <v>614</v>
      </c>
      <c r="C225" s="9" t="s">
        <v>615</v>
      </c>
      <c r="D225" s="9" t="s">
        <v>616</v>
      </c>
      <c r="E225" s="3" t="s">
        <v>617</v>
      </c>
      <c r="F225" s="9">
        <v>2025</v>
      </c>
      <c r="G225" s="10" t="s">
        <v>776</v>
      </c>
    </row>
    <row r="226" spans="1:7" x14ac:dyDescent="0.3">
      <c r="A226" s="3" t="s">
        <v>618</v>
      </c>
      <c r="B226" s="9" t="s">
        <v>619</v>
      </c>
      <c r="C226" s="9" t="s">
        <v>620</v>
      </c>
      <c r="D226" s="9" t="s">
        <v>240</v>
      </c>
      <c r="E226" s="9" t="s">
        <v>621</v>
      </c>
      <c r="F226" s="9">
        <v>2025</v>
      </c>
      <c r="G226" s="10" t="s">
        <v>777</v>
      </c>
    </row>
    <row r="227" spans="1:7" x14ac:dyDescent="0.3">
      <c r="A227" s="3" t="s">
        <v>622</v>
      </c>
      <c r="B227" s="9" t="s">
        <v>623</v>
      </c>
      <c r="C227" s="9" t="s">
        <v>624</v>
      </c>
      <c r="D227" s="9" t="s">
        <v>251</v>
      </c>
      <c r="E227" s="9" t="s">
        <v>446</v>
      </c>
      <c r="F227" s="9">
        <v>2025</v>
      </c>
      <c r="G227" s="10" t="s">
        <v>778</v>
      </c>
    </row>
    <row r="228" spans="1:7" x14ac:dyDescent="0.3">
      <c r="A228" s="3" t="s">
        <v>625</v>
      </c>
      <c r="B228" s="9" t="s">
        <v>626</v>
      </c>
      <c r="C228" s="9" t="s">
        <v>151</v>
      </c>
      <c r="D228" s="9" t="s">
        <v>240</v>
      </c>
      <c r="E228" s="9" t="s">
        <v>152</v>
      </c>
      <c r="F228" s="9">
        <v>2025</v>
      </c>
      <c r="G228" s="10" t="s">
        <v>779</v>
      </c>
    </row>
    <row r="229" spans="1:7" x14ac:dyDescent="0.3">
      <c r="A229" s="3" t="s">
        <v>627</v>
      </c>
      <c r="B229" s="9" t="s">
        <v>628</v>
      </c>
      <c r="C229" s="9" t="s">
        <v>151</v>
      </c>
      <c r="D229" s="9" t="s">
        <v>240</v>
      </c>
      <c r="E229" s="9" t="s">
        <v>219</v>
      </c>
      <c r="F229" s="9">
        <v>2025</v>
      </c>
      <c r="G229" s="10" t="s">
        <v>780</v>
      </c>
    </row>
    <row r="230" spans="1:7" x14ac:dyDescent="0.3">
      <c r="A230" s="3" t="s">
        <v>629</v>
      </c>
      <c r="B230" s="9" t="s">
        <v>630</v>
      </c>
      <c r="C230" s="9" t="s">
        <v>631</v>
      </c>
      <c r="D230" s="9" t="s">
        <v>382</v>
      </c>
      <c r="E230" s="3" t="s">
        <v>632</v>
      </c>
      <c r="F230" s="9">
        <v>2025</v>
      </c>
      <c r="G230" s="10" t="s">
        <v>781</v>
      </c>
    </row>
    <row r="231" spans="1:7" x14ac:dyDescent="0.3">
      <c r="A231" s="3" t="s">
        <v>633</v>
      </c>
      <c r="B231" s="9" t="s">
        <v>634</v>
      </c>
      <c r="C231" s="9" t="s">
        <v>635</v>
      </c>
      <c r="D231" s="9" t="s">
        <v>636</v>
      </c>
      <c r="E231" s="3" t="s">
        <v>637</v>
      </c>
      <c r="F231" s="9">
        <v>2026</v>
      </c>
      <c r="G231" s="10" t="s">
        <v>782</v>
      </c>
    </row>
    <row r="232" spans="1:7" x14ac:dyDescent="0.3">
      <c r="A232" s="3" t="s">
        <v>638</v>
      </c>
      <c r="B232" s="9" t="s">
        <v>639</v>
      </c>
      <c r="C232" s="9" t="s">
        <v>640</v>
      </c>
      <c r="D232" s="9" t="s">
        <v>641</v>
      </c>
      <c r="E232" s="9" t="s">
        <v>258</v>
      </c>
      <c r="F232" s="9">
        <v>2026</v>
      </c>
      <c r="G232" s="10" t="s">
        <v>783</v>
      </c>
    </row>
  </sheetData>
  <hyperlinks>
    <hyperlink ref="G91" r:id="rId1" xr:uid="{F6FB8BC4-2754-49E6-A48B-313D2F6EC6E7}"/>
    <hyperlink ref="G95" r:id="rId2" xr:uid="{1FD49087-9CE1-432C-B3E1-189D2FC3371B}"/>
    <hyperlink ref="G92" r:id="rId3" xr:uid="{3DE9915B-DB0A-49C9-89DC-9C06D271FC6D}"/>
    <hyperlink ref="G97" r:id="rId4" xr:uid="{288573BA-ECD5-421C-BAC3-8E614FB52584}"/>
    <hyperlink ref="G98" r:id="rId5" xr:uid="{CB94C3D2-EF31-4056-9D68-03A98797F3C0}"/>
    <hyperlink ref="G99" r:id="rId6" xr:uid="{6389AE9D-4D7C-4C43-A2C3-978214FE305E}"/>
    <hyperlink ref="G100" r:id="rId7" xr:uid="{2725A5C2-CC7D-40B4-BE38-2D4BFB48FC8C}"/>
    <hyperlink ref="G101" r:id="rId8" xr:uid="{7F1A803B-384A-4B9D-A6AF-0453754549A2}"/>
    <hyperlink ref="G103" r:id="rId9" xr:uid="{4C6FCF5C-2F5A-43CE-9CCE-8C9B24918AE9}"/>
    <hyperlink ref="G104" r:id="rId10" xr:uid="{814A166F-18DD-4102-8048-3332CD39C37B}"/>
    <hyperlink ref="G105" r:id="rId11" xr:uid="{78E92931-DC08-4A71-A3CE-035BEAC44E26}"/>
    <hyperlink ref="G107" r:id="rId12" xr:uid="{B67FFC12-DF25-49F1-B862-298AA177A936}"/>
    <hyperlink ref="G108" r:id="rId13" xr:uid="{E7CFBE13-5445-4E6C-B33E-7D1021DD5E27}"/>
    <hyperlink ref="G109" r:id="rId14" xr:uid="{F7C550E1-BBED-4C5A-995B-56E28A596EF4}"/>
    <hyperlink ref="G110" r:id="rId15" xr:uid="{6C7A5E88-51A0-49D6-A13E-69574A240500}"/>
    <hyperlink ref="G111" r:id="rId16" xr:uid="{E328565A-46DB-4801-9362-26231791FFB9}"/>
    <hyperlink ref="G112" r:id="rId17" xr:uid="{113CE603-22C6-4477-AB39-1FEDF3B5D4CC}"/>
    <hyperlink ref="G113" r:id="rId18" xr:uid="{9064CC9F-8CC9-47D5-8353-8A9434AF9DC1}"/>
    <hyperlink ref="G114" r:id="rId19" xr:uid="{4439E0FF-A21C-4DCB-B1A8-C55B004E621E}"/>
    <hyperlink ref="G115" r:id="rId20" xr:uid="{AA09D01D-4BA9-435C-8E34-BEA49DEC63F4}"/>
    <hyperlink ref="G116" r:id="rId21" display="https://doi.org/" xr:uid="{B7D4F165-1133-4701-917F-871480BF0790}"/>
    <hyperlink ref="G117" r:id="rId22" xr:uid="{250F9338-CE06-4F1E-BC90-2EFF6B71ADD3}"/>
    <hyperlink ref="G120" r:id="rId23" xr:uid="{98695E14-A3FF-4ADC-9138-A2C98CD27EEC}"/>
    <hyperlink ref="G127" r:id="rId24" xr:uid="{022A2CE6-9DEC-49AF-B03F-8AFF1072DAF8}"/>
    <hyperlink ref="G121" r:id="rId25" xr:uid="{8133FF70-3E76-49DA-B878-E81CC1B426A2}"/>
    <hyperlink ref="G122" r:id="rId26" xr:uid="{D7B61B83-53B2-4A2C-9918-DD7A6B734281}"/>
    <hyperlink ref="G128" r:id="rId27" xr:uid="{D32567D4-B3A1-44DC-BC5F-D92196DB75DD}"/>
    <hyperlink ref="G129" r:id="rId28" xr:uid="{02BD61B2-7B40-477C-9FDE-FE4C4FDE98D0}"/>
    <hyperlink ref="G126" r:id="rId29" xr:uid="{AC97AD97-552F-4712-9272-2C62D1D436A3}"/>
    <hyperlink ref="G130" r:id="rId30" xr:uid="{3672BA47-8350-4BAF-9E93-23A8DC149590}"/>
    <hyperlink ref="G131" r:id="rId31" xr:uid="{FA0B776B-DD94-40E3-94D8-A1BECE12A835}"/>
    <hyperlink ref="G132" r:id="rId32" xr:uid="{6828C947-CFA8-429F-90CC-2F7C55508B9E}"/>
    <hyperlink ref="G133" r:id="rId33" xr:uid="{4BB64A4D-A7FD-417E-9662-EE113E8589F4}"/>
    <hyperlink ref="G134" r:id="rId34" xr:uid="{93B64D6D-DD59-43A1-89F9-5E27EDC1CB22}"/>
    <hyperlink ref="G135" r:id="rId35" xr:uid="{F89F6EB5-BFBA-44A0-9677-84BD52152ABD}"/>
    <hyperlink ref="G136" r:id="rId36" xr:uid="{58CC57B3-8B16-4821-8B4E-11AB4E9CCE3E}"/>
    <hyperlink ref="G137" r:id="rId37" xr:uid="{FE95C3E3-C5C0-4727-A70E-9520E502B567}"/>
    <hyperlink ref="G138" r:id="rId38" xr:uid="{E49BF96A-6984-4AC5-BC8C-78734A5683DB}"/>
    <hyperlink ref="G139" r:id="rId39" xr:uid="{4856FFA6-E59C-4C5D-902D-D304DBE03C03}"/>
    <hyperlink ref="G140" r:id="rId40" xr:uid="{DB58A570-9965-4F1F-9378-6F094DE365A0}"/>
    <hyperlink ref="G141" r:id="rId41" xr:uid="{EB476458-D3E8-4522-9109-BBD0E60B88A0}"/>
    <hyperlink ref="G142" r:id="rId42" xr:uid="{AFBD3F5E-B04C-4539-82C7-1A503554F8A0}"/>
    <hyperlink ref="G143" r:id="rId43" xr:uid="{18418652-810B-4B9C-87E7-2AA87AF1A192}"/>
    <hyperlink ref="G144" r:id="rId44" xr:uid="{C492756B-4216-4C42-883D-33AB09018E3C}"/>
    <hyperlink ref="G145" r:id="rId45" xr:uid="{9EB40A1E-0DD5-4459-BF31-406200FF12AE}"/>
    <hyperlink ref="G146" r:id="rId46" xr:uid="{794751BB-DED4-47D1-AF45-595B7EDF9C03}"/>
    <hyperlink ref="G147" r:id="rId47" xr:uid="{E36DDB32-44C8-4AAB-9D21-72880D9DC743}"/>
    <hyperlink ref="G148" r:id="rId48" xr:uid="{D9B61415-BB77-4742-BAEB-3716A6C97384}"/>
    <hyperlink ref="G149" r:id="rId49" xr:uid="{6BDD7092-4431-46AD-BA16-9127E9B64E0D}"/>
    <hyperlink ref="G150" r:id="rId50" xr:uid="{8BD58CBB-C2E6-4CC8-98D5-DB809F81E8CA}"/>
    <hyperlink ref="G151" r:id="rId51" xr:uid="{50592021-69E4-4ED6-9692-5E0C828803B3}"/>
    <hyperlink ref="G152" r:id="rId52" xr:uid="{C7832FF7-F270-4E23-B785-FEFF7A176FD5}"/>
    <hyperlink ref="G153" r:id="rId53" xr:uid="{3E1E7A04-4254-4693-9093-2E79EA94471A}"/>
    <hyperlink ref="G154" r:id="rId54" xr:uid="{60812798-E250-4150-80C0-9C12818EBF9A}"/>
    <hyperlink ref="G155" r:id="rId55" xr:uid="{4254CC83-D31F-4D8B-AD0E-E8E3FA37FBC9}"/>
    <hyperlink ref="G156" r:id="rId56" xr:uid="{0622CD58-F095-4461-B1EE-C33841A2EF0A}"/>
    <hyperlink ref="G157" r:id="rId57" xr:uid="{F5F179A0-DCE5-4BB8-9818-F9E8C8E2D402}"/>
    <hyperlink ref="G158" r:id="rId58" xr:uid="{ABAB42D1-ECEA-402C-A2E9-7BCD92D63611}"/>
    <hyperlink ref="G159" r:id="rId59" xr:uid="{68ED96B8-3DEA-41B9-9518-64D851278833}"/>
    <hyperlink ref="G160" r:id="rId60" xr:uid="{BFDC90A1-21D0-4FF5-A6C9-E51CD691F9BF}"/>
    <hyperlink ref="G161" r:id="rId61" xr:uid="{2D7F0268-EEAD-49F8-B594-7385A6098A8B}"/>
    <hyperlink ref="G162" r:id="rId62" xr:uid="{0FB01B27-0327-4C15-9FD0-7BD883F8A52A}"/>
    <hyperlink ref="G163" r:id="rId63" xr:uid="{D87C785A-829B-41CD-83C2-EAD5027B3107}"/>
    <hyperlink ref="G164" r:id="rId64" xr:uid="{9F7607E1-4598-4992-A2F1-50CB23B05DDA}"/>
    <hyperlink ref="G165" r:id="rId65" xr:uid="{58F8E347-85D6-48EC-8D8C-889488B54AD6}"/>
    <hyperlink ref="G166" r:id="rId66" xr:uid="{021E7C83-316E-4D2F-A202-419ACA0E1EFC}"/>
    <hyperlink ref="G167" r:id="rId67" xr:uid="{BC162888-30AB-4A77-8304-010BFEBBD2F4}"/>
    <hyperlink ref="G168" r:id="rId68" xr:uid="{4918299A-26BA-4E25-BD0D-DCD16A1A9144}"/>
    <hyperlink ref="G169" r:id="rId69" xr:uid="{79A7C66D-E0A0-4369-A9FE-E44E3CAE3AF6}"/>
    <hyperlink ref="G170" r:id="rId70" xr:uid="{04382925-4648-4BB4-B72D-A0E860FD1A02}"/>
    <hyperlink ref="G171" r:id="rId71" xr:uid="{6F0ACDDB-87F8-4F03-8863-73F00A2023F9}"/>
    <hyperlink ref="G172" r:id="rId72" xr:uid="{08A511AD-366A-4B21-B789-0F3FB031F115}"/>
    <hyperlink ref="G173" r:id="rId73" xr:uid="{ADAEB1C8-353E-4C36-80ED-83478AB16DB5}"/>
    <hyperlink ref="G174" r:id="rId74" xr:uid="{CB41C547-4244-4308-AB00-10467CDE0B1D}"/>
    <hyperlink ref="G175" r:id="rId75" xr:uid="{F4BA19EF-F084-4CAA-9A02-549B22F0983E}"/>
    <hyperlink ref="G176" r:id="rId76" xr:uid="{E15FB264-F9B2-43DE-A11F-E98948B53598}"/>
    <hyperlink ref="G177" r:id="rId77" xr:uid="{CA7E43B0-6B58-407F-A349-4AE1698C13CA}"/>
    <hyperlink ref="G178" r:id="rId78" xr:uid="{733F888B-CB69-4132-A658-2E7AB1807055}"/>
    <hyperlink ref="G179" r:id="rId79" xr:uid="{254E15BB-922E-4EBD-9688-E1338120D325}"/>
    <hyperlink ref="G180" r:id="rId80" xr:uid="{F0D2D783-67E5-417A-ACF3-34EC898B718C}"/>
    <hyperlink ref="G181" r:id="rId81" xr:uid="{8246E7AD-18A6-4344-B50A-DAAD0C017DCA}"/>
    <hyperlink ref="G182" r:id="rId82" xr:uid="{8E7CAD39-9114-4350-9B79-C7F919BA9249}"/>
    <hyperlink ref="G183" r:id="rId83" xr:uid="{14753083-FD2B-4049-B43D-EA5513862C9D}"/>
    <hyperlink ref="G184" r:id="rId84" xr:uid="{673E1160-DA0D-4E17-9921-E2C189DAA229}"/>
    <hyperlink ref="G185" r:id="rId85" xr:uid="{449F0087-F9AD-457A-839F-3D741A2ECA0B}"/>
    <hyperlink ref="G186" r:id="rId86" xr:uid="{0968A0E1-7E39-47A9-9988-0925E974DE0E}"/>
    <hyperlink ref="G187" r:id="rId87" xr:uid="{4EE60EA0-BE2F-45C4-ABAA-D6305C6C7D21}"/>
    <hyperlink ref="G188" r:id="rId88" xr:uid="{3FF81034-C815-419B-BFF7-6650F262ADC6}"/>
    <hyperlink ref="G189" r:id="rId89" xr:uid="{116EEAD4-7E1B-4D77-852B-39ED0F58E46A}"/>
    <hyperlink ref="G123" r:id="rId90" xr:uid="{A4AADE50-09ED-4600-8C73-8B87D383DB73}"/>
    <hyperlink ref="G83" r:id="rId91" xr:uid="{E776889B-0FEC-47F5-B33D-F3AE7F3AEB50}"/>
    <hyperlink ref="G84" r:id="rId92" xr:uid="{D8E20A43-EDAF-464E-AEDB-F5ED4C12CDBD}"/>
    <hyperlink ref="G124" r:id="rId93" xr:uid="{8EE2FB28-6B1B-4F14-BC2A-EF59CD61FC4F}"/>
    <hyperlink ref="G125" r:id="rId94" xr:uid="{083B7932-0085-4037-B549-A912FA750679}"/>
    <hyperlink ref="G191" r:id="rId95" xr:uid="{E03A9D0A-4EE7-4DD8-8A96-640420A95C37}"/>
    <hyperlink ref="G192" r:id="rId96" xr:uid="{05E0BDBF-6E24-48BD-AA6B-517C0809807C}"/>
    <hyperlink ref="G193" r:id="rId97" xr:uid="{C37FB71B-7430-4E83-A23E-A1995F342C4C}"/>
    <hyperlink ref="G194" r:id="rId98" xr:uid="{DA630690-655C-4B8D-AE35-07AF963F7600}"/>
    <hyperlink ref="G195" r:id="rId99" xr:uid="{092FE2F5-4598-473C-B098-28E562A50818}"/>
    <hyperlink ref="G196" r:id="rId100" xr:uid="{6DFC6B04-CF3A-408D-8741-BEFA082A6229}"/>
    <hyperlink ref="G197" r:id="rId101" xr:uid="{E5D4D7EC-8CB9-4507-917E-C361B7C0632A}"/>
    <hyperlink ref="G198" r:id="rId102" xr:uid="{0EC39705-441C-4B2F-8408-74965B9B5ED1}"/>
    <hyperlink ref="G199" r:id="rId103" xr:uid="{E6FAD744-684E-4352-80AD-34A75D08E500}"/>
    <hyperlink ref="G200" r:id="rId104" xr:uid="{DAD38BCB-6FB0-46B8-A87C-D825EF948534}"/>
    <hyperlink ref="G201" r:id="rId105" xr:uid="{D62F73B6-AC66-442C-9010-D659829B7AF9}"/>
    <hyperlink ref="G202" r:id="rId106" xr:uid="{1838980F-7E46-4BDB-B67E-94B22D54B685}"/>
    <hyperlink ref="G203" r:id="rId107" xr:uid="{B061CB50-D455-441C-AAEE-78303D82C546}"/>
    <hyperlink ref="G204" r:id="rId108" xr:uid="{FAD34EC3-4908-4013-B8E3-3E171707DCA6}"/>
    <hyperlink ref="G205" r:id="rId109" xr:uid="{983934CF-9152-44B2-A2A5-112D4F1E042F}"/>
    <hyperlink ref="G207" r:id="rId110" xr:uid="{FE92DA23-5F1D-437B-99C0-162AF6E710B5}"/>
    <hyperlink ref="G208" r:id="rId111" xr:uid="{61A07336-197B-4EA6-8009-5F8FF981A15A}"/>
    <hyperlink ref="G209" r:id="rId112" xr:uid="{04A77C3D-E9F8-4D26-953E-D108E91D33AA}"/>
    <hyperlink ref="G210" r:id="rId113" xr:uid="{D28F0505-7357-4477-A47D-C4B7ED414DE3}"/>
    <hyperlink ref="G211" r:id="rId114" xr:uid="{0EEA4DE9-7391-4029-A917-B9FCD94D5002}"/>
    <hyperlink ref="G212" r:id="rId115" xr:uid="{01836BFF-4324-4516-BA77-3C43A2CC699E}"/>
    <hyperlink ref="G213" r:id="rId116" xr:uid="{D433FA04-4537-4DA5-986D-CDDA9944A33C}"/>
    <hyperlink ref="G214" r:id="rId117" xr:uid="{3A0FA701-24BF-4C1A-917D-4462C7B2E618}"/>
    <hyperlink ref="G215" r:id="rId118" xr:uid="{670C59A8-FA9E-4984-ACE0-56B4559C2F5C}"/>
    <hyperlink ref="G216" r:id="rId119" xr:uid="{073332AA-2B3A-4E13-B408-A09028E6C28E}"/>
    <hyperlink ref="G217" r:id="rId120" xr:uid="{4671EB1F-B7A9-4020-955C-687A23909659}"/>
    <hyperlink ref="G218" r:id="rId121" xr:uid="{38DFAF86-E826-4054-A4B0-53C6675CAB99}"/>
    <hyperlink ref="G219" r:id="rId122" xr:uid="{0BBCA2D2-84F7-47E1-8C57-0B7B86300EA2}"/>
    <hyperlink ref="G220" r:id="rId123" xr:uid="{D15F6170-DC37-4971-854A-DFCE58B0D05D}"/>
    <hyperlink ref="G221" r:id="rId124" xr:uid="{2B6A7043-146A-4BAA-AB13-18160A9F7A5E}"/>
    <hyperlink ref="G222" r:id="rId125" xr:uid="{FA59813D-D43F-4AE9-903F-E13D3643FCB6}"/>
    <hyperlink ref="G223" r:id="rId126" xr:uid="{1C3E2B46-3BCB-4CAA-B93B-A3D5FA8C31C5}"/>
    <hyperlink ref="G224" r:id="rId127" xr:uid="{A6A63A41-5199-4867-8463-8C270C1E2B84}"/>
    <hyperlink ref="G225" r:id="rId128" xr:uid="{F024FE2D-47F7-4607-A7E4-EA0A2861CC2B}"/>
    <hyperlink ref="G231" r:id="rId129" xr:uid="{94502ECF-503C-4723-9733-87724F583E30}"/>
    <hyperlink ref="G226" r:id="rId130" xr:uid="{332BD934-387D-4D42-B419-485E5F6205E9}"/>
    <hyperlink ref="G232" r:id="rId131" xr:uid="{A19DBAF7-E41F-4E9A-9C4E-B1B83DD914F7}"/>
    <hyperlink ref="G227" r:id="rId132" xr:uid="{AD7C5F08-D3E9-4E99-8DDB-D51508F6854D}"/>
    <hyperlink ref="G228" r:id="rId133" xr:uid="{B290229D-F345-43D7-8933-30B8101476D2}"/>
    <hyperlink ref="G229" r:id="rId134" xr:uid="{624E660A-602D-40CB-8120-5DF144A7C8CE}"/>
    <hyperlink ref="G230" r:id="rId135" xr:uid="{DA076F7D-06C7-44CD-A58A-C92BE791BCF7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Zuzanna Nowak-Życzyńska</dc:creator>
  <cp:lastModifiedBy>Zuzanna Nowak-Życzyńska</cp:lastModifiedBy>
  <dcterms:created xsi:type="dcterms:W3CDTF">2025-12-23T11:35:50Z</dcterms:created>
  <dcterms:modified xsi:type="dcterms:W3CDTF">2025-12-23T11:38:29Z</dcterms:modified>
</cp:coreProperties>
</file>