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filterPrivacy="1"/>
  <xr:revisionPtr revIDLastSave="0" documentId="13_ncr:1_{70701759-2B79-4D4C-889D-4049EC1AD146}" xr6:coauthVersionLast="47" xr6:coauthVersionMax="47" xr10:uidLastSave="{00000000-0000-0000-0000-000000000000}"/>
  <bookViews>
    <workbookView xWindow="0" yWindow="560" windowWidth="28200" windowHeight="168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31" i="7" l="1"/>
  <c r="AN30" i="7"/>
  <c r="AN29" i="7"/>
  <c r="AN28" i="7"/>
  <c r="AN27" i="7"/>
  <c r="AN26" i="7"/>
  <c r="AN25" i="7"/>
  <c r="AN24" i="7"/>
  <c r="AN23" i="7"/>
  <c r="AN22" i="7"/>
  <c r="AN21" i="7"/>
  <c r="AN20" i="7"/>
  <c r="AN19" i="7"/>
  <c r="AN18" i="7"/>
  <c r="AN17" i="7"/>
  <c r="AN16" i="7"/>
  <c r="AN15" i="7"/>
  <c r="AN14" i="7"/>
  <c r="AN13" i="7"/>
  <c r="AN12" i="7"/>
  <c r="AN11" i="7"/>
  <c r="AN10" i="7"/>
  <c r="AN9" i="7"/>
  <c r="AN8" i="7"/>
  <c r="AN7" i="7"/>
  <c r="AN6" i="7"/>
  <c r="AN5" i="7"/>
  <c r="AN4" i="7"/>
  <c r="AN3" i="7"/>
  <c r="AN2" i="7"/>
</calcChain>
</file>

<file path=xl/sharedStrings.xml><?xml version="1.0" encoding="utf-8"?>
<sst xmlns="http://schemas.openxmlformats.org/spreadsheetml/2006/main" count="1608" uniqueCount="120">
  <si>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</si>
  <si>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</si>
  <si>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</si>
  <si>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</si>
  <si>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</si>
  <si>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</si>
  <si>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</si>
  <si>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</si>
  <si>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</si>
  <si>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</si>
  <si>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</si>
  <si>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</si>
  <si>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</si>
  <si>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</si>
  <si>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</si>
  <si>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</si>
  <si>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</si>
  <si>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</si>
  <si>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</si>
  <si>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A3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</si>
  <si>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</si>
  <si>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</si>
  <si>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</si>
  <si>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</si>
  <si>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</si>
  <si>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</si>
  <si>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</si>
  <si>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</si>
  <si>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</si>
  <si>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</si>
  <si>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</si>
  <si>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</si>
  <si>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</si>
  <si>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</si>
  <si>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</si>
  <si>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</si>
  <si>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</si>
  <si>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</si>
  <si>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</si>
  <si>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</si>
  <si>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</si>
  <si>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</si>
  <si>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</si>
  <si>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</si>
  <si>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</si>
  <si>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</si>
  <si>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</si>
  <si>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</si>
  <si>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</si>
  <si>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</si>
  <si>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</si>
  <si>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</si>
  <si>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</si>
  <si>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</si>
  <si>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</si>
  <si>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</si>
  <si>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</si>
  <si>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</si>
  <si>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</si>
  <si>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>Kierpcowa ATJ Investments Sp. z o.o.</t>
  </si>
  <si>
    <t>spółka z ograniczoną odpowiedzialnością</t>
  </si>
  <si>
    <t>nie dotyczy</t>
  </si>
  <si>
    <t>biuro@kierpcowa.pl</t>
  </si>
  <si>
    <t>www.kierpcowa.pl</t>
  </si>
  <si>
    <t>łódzkie</t>
  </si>
  <si>
    <t>M. Łódź</t>
  </si>
  <si>
    <t>Łódź</t>
  </si>
  <si>
    <t>ul. Wólczańska</t>
  </si>
  <si>
    <t>-</t>
  </si>
  <si>
    <t>93-035</t>
  </si>
  <si>
    <t>93-036</t>
  </si>
  <si>
    <t>93-037</t>
  </si>
  <si>
    <t>ul. Kierpcowa</t>
  </si>
  <si>
    <t>3G</t>
  </si>
  <si>
    <t>3F</t>
  </si>
  <si>
    <t>3E</t>
  </si>
  <si>
    <t>3D</t>
  </si>
  <si>
    <t>3C</t>
  </si>
  <si>
    <t>3B</t>
  </si>
  <si>
    <t>3A</t>
  </si>
  <si>
    <t>91-612</t>
  </si>
  <si>
    <t>osobiście, telefonicznie, mailowo</t>
  </si>
  <si>
    <t>A8</t>
  </si>
  <si>
    <t>B4</t>
  </si>
  <si>
    <t>B7</t>
  </si>
  <si>
    <t>C3</t>
  </si>
  <si>
    <t>C8</t>
  </si>
  <si>
    <t>C9</t>
  </si>
  <si>
    <t>C10</t>
  </si>
  <si>
    <t>D4</t>
  </si>
  <si>
    <t>D5</t>
  </si>
  <si>
    <t>D6</t>
  </si>
  <si>
    <t>D8</t>
  </si>
  <si>
    <t>D9</t>
  </si>
  <si>
    <t>D10</t>
  </si>
  <si>
    <t>E4</t>
  </si>
  <si>
    <t>E7</t>
  </si>
  <si>
    <t>E10</t>
  </si>
  <si>
    <t>F3</t>
  </si>
  <si>
    <t>F5</t>
  </si>
  <si>
    <t>F7</t>
  </si>
  <si>
    <t>F9</t>
  </si>
  <si>
    <t>F10</t>
  </si>
  <si>
    <t>G5</t>
  </si>
  <si>
    <t>G7</t>
  </si>
  <si>
    <t>G8</t>
  </si>
  <si>
    <t>G9</t>
  </si>
  <si>
    <t>G10</t>
  </si>
  <si>
    <t>H7</t>
  </si>
  <si>
    <t>H8</t>
  </si>
  <si>
    <t>H10</t>
  </si>
  <si>
    <t xml:space="preserve">ul. Wólczańska </t>
  </si>
  <si>
    <t>Garaż</t>
  </si>
  <si>
    <t>Miejsce postojowe zwykłe</t>
  </si>
  <si>
    <t>Miejsce postojowe szerokie</t>
  </si>
  <si>
    <t>MP</t>
  </si>
  <si>
    <t>NMP</t>
  </si>
  <si>
    <t>G</t>
  </si>
  <si>
    <t>rozliczenie opłat za zużycie mediów po wydaniu lokalu a przed przeniesieniem własności</t>
  </si>
  <si>
    <t>wg zużycia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</si>
</sst>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1" fontId="0" fillId="0" borderId="0" xfId="0" applyNumberFormat="1" applyFill="1"/>
    <xf numFmtId="0" fontId="0" fillId="0" borderId="0" xfId="0" applyFill="1"/>
    <xf numFmtId="0" fontId="0" fillId="2" borderId="0" xfId="0" applyFill="1"/>
    <xf numFmtId="1" fontId="0" fillId="2" borderId="0" xfId="0" applyNumberFormat="1" applyFill="1"/>
    <xf numFmtId="164" fontId="0" fillId="2" borderId="0" xfId="0" applyNumberFormat="1" applyFill="1"/>
    <xf numFmtId="0" fontId="0" fillId="2" borderId="0" xfId="0" applyFill="1" applyAlignment="1">
      <alignment wrapText="1"/>
    </xf>
    <xf numFmtId="165" fontId="0" fillId="2" borderId="0" xfId="0" applyNumberFormat="1" applyFill="1"/>
    <xf numFmtId="165" fontId="0" fillId="2" borderId="0" xfId="0" applyNumberFormat="1" applyFill="1" applyAlignment="1">
      <alignment wrapText="1"/>
    </xf>
    <xf numFmtId="0" fontId="0" fillId="2" borderId="0" xfId="0" applyFill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erpcowa.pl/" TargetMode="External"/><Relationship Id="rId3" Type="http://schemas.openxmlformats.org/officeDocument/2006/relationships/hyperlink" Target="http://www.kierpcowa.pl/" TargetMode="External"/><Relationship Id="rId7" Type="http://schemas.openxmlformats.org/officeDocument/2006/relationships/hyperlink" Target="http://www.kierpcowa.pl/" TargetMode="External"/><Relationship Id="rId2" Type="http://schemas.openxmlformats.org/officeDocument/2006/relationships/hyperlink" Target="mailto:biuro@kierpcowa.pl" TargetMode="External"/><Relationship Id="rId1" Type="http://schemas.openxmlformats.org/officeDocument/2006/relationships/hyperlink" Target="mailto:biuro@kierpcowa.pl" TargetMode="External"/><Relationship Id="rId6" Type="http://schemas.openxmlformats.org/officeDocument/2006/relationships/hyperlink" Target="http://www.kierpcowa.pl/" TargetMode="External"/><Relationship Id="rId5" Type="http://schemas.openxmlformats.org/officeDocument/2006/relationships/hyperlink" Target="mailto:biuro@kierpcowa.pl" TargetMode="External"/><Relationship Id="rId4" Type="http://schemas.openxmlformats.org/officeDocument/2006/relationships/hyperlink" Target="http://www.kierpcow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048576"/>
  <sheetViews>
    <sheetView tabSelected="1" topLeftCell="GV23" workbookViewId="0">
      <selection activeCell="B1" sqref="B1"/>
    </sheetView>
  </sheetViews>
  <sheetFormatPr baseColWidth="10" defaultColWidth="8.83203125" defaultRowHeight="15" x14ac:dyDescent="0.2"/>
  <cols>
    <col min="1" max="1" width="34.6640625" customWidth="1"/>
    <col min="2" max="2" width="36.5" customWidth="1"/>
    <col min="3" max="5" width="11.1640625" bestFit="1" customWidth="1"/>
    <col min="6" max="6" width="20.5" customWidth="1"/>
    <col min="7" max="7" width="10.1640625" bestFit="1" customWidth="1"/>
    <col min="8" max="8" width="17.6640625" customWidth="1"/>
    <col min="9" max="9" width="16.33203125" customWidth="1"/>
    <col min="10" max="10" width="24.6640625" customWidth="1"/>
    <col min="15" max="15" width="15.6640625" customWidth="1"/>
    <col min="18" max="18" width="11" customWidth="1"/>
    <col min="19" max="19" width="50" customWidth="1"/>
    <col min="20" max="20" width="10.33203125" customWidth="1"/>
    <col min="22" max="22" width="13.1640625" customWidth="1"/>
    <col min="23" max="23" width="13" customWidth="1"/>
    <col min="24" max="24" width="8.83203125" style="9"/>
    <col min="27" max="27" width="20.33203125" customWidth="1"/>
    <col min="28" max="28" width="11.1640625" style="6" customWidth="1"/>
    <col min="29" max="29" width="33.83203125" customWidth="1"/>
    <col min="34" max="34" width="8.83203125" style="9"/>
    <col min="38" max="38" width="14.5" customWidth="1"/>
    <col min="39" max="39" width="17.6640625" customWidth="1"/>
    <col min="40" max="40" width="16.6640625" customWidth="1"/>
    <col min="41" max="41" width="27" customWidth="1"/>
    <col min="42" max="42" width="16.6640625" customWidth="1"/>
    <col min="43" max="43" width="23.832031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2" max="52" width="12.33203125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s="10" customFormat="1" ht="66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47</v>
      </c>
      <c r="L1" s="10" t="s">
        <v>25</v>
      </c>
      <c r="M1" s="10" t="s">
        <v>26</v>
      </c>
      <c r="N1" s="10" t="s">
        <v>27</v>
      </c>
      <c r="O1" s="10" t="s">
        <v>28</v>
      </c>
      <c r="P1" s="10" t="s">
        <v>29</v>
      </c>
      <c r="Q1" s="10" t="s">
        <v>30</v>
      </c>
      <c r="R1" s="10" t="s">
        <v>31</v>
      </c>
      <c r="S1" s="10" t="s">
        <v>32</v>
      </c>
      <c r="T1" s="10" t="s">
        <v>33</v>
      </c>
      <c r="U1" s="10" t="s">
        <v>34</v>
      </c>
      <c r="V1" s="10" t="s">
        <v>38</v>
      </c>
      <c r="W1" s="10" t="s">
        <v>35</v>
      </c>
      <c r="X1" s="11" t="s">
        <v>36</v>
      </c>
      <c r="Y1" s="11" t="s">
        <v>37</v>
      </c>
      <c r="Z1" s="12" t="s">
        <v>69</v>
      </c>
      <c r="AA1" s="10" t="s">
        <v>10</v>
      </c>
      <c r="AB1" s="13" t="s">
        <v>11</v>
      </c>
      <c r="AC1" s="10" t="s">
        <v>39</v>
      </c>
      <c r="AD1" s="10" t="s">
        <v>40</v>
      </c>
      <c r="AE1" s="10" t="s">
        <v>41</v>
      </c>
      <c r="AF1" s="10" t="s">
        <v>42</v>
      </c>
      <c r="AG1" s="10" t="s">
        <v>43</v>
      </c>
      <c r="AH1" s="10" t="s">
        <v>44</v>
      </c>
      <c r="AI1" s="12" t="s">
        <v>45</v>
      </c>
      <c r="AJ1" s="10" t="s">
        <v>16</v>
      </c>
      <c r="AK1" s="10" t="s">
        <v>21</v>
      </c>
      <c r="AL1" s="10" t="s">
        <v>14</v>
      </c>
      <c r="AM1" s="14" t="s">
        <v>48</v>
      </c>
      <c r="AN1" s="10" t="s">
        <v>52</v>
      </c>
      <c r="AO1" s="14" t="s">
        <v>49</v>
      </c>
      <c r="AP1" s="13" t="s">
        <v>53</v>
      </c>
      <c r="AQ1" s="15" t="s">
        <v>50</v>
      </c>
      <c r="AR1" s="13" t="s">
        <v>46</v>
      </c>
      <c r="AS1" s="10" t="s">
        <v>51</v>
      </c>
      <c r="AT1" s="10" t="s">
        <v>23</v>
      </c>
      <c r="AU1" s="14" t="s">
        <v>54</v>
      </c>
      <c r="AV1" s="10" t="s">
        <v>55</v>
      </c>
      <c r="AW1" s="10" t="s">
        <v>56</v>
      </c>
      <c r="AX1" s="10" t="s">
        <v>22</v>
      </c>
      <c r="AY1" s="15" t="s">
        <v>58</v>
      </c>
      <c r="AZ1" s="13" t="s">
        <v>17</v>
      </c>
      <c r="BA1" s="13" t="s">
        <v>12</v>
      </c>
      <c r="BB1" s="14" t="s">
        <v>57</v>
      </c>
      <c r="BC1" s="16" t="s">
        <v>18</v>
      </c>
      <c r="BD1" s="10" t="s">
        <v>13</v>
      </c>
      <c r="BE1" s="14"/>
      <c r="BF1" s="10" t="s">
        <v>15</v>
      </c>
    </row>
    <row r="2" spans="1:58" ht="112" x14ac:dyDescent="0.2">
      <c r="A2" s="4" t="s">
        <v>59</v>
      </c>
      <c r="B2" s="4" t="s">
        <v>60</v>
      </c>
      <c r="C2" s="1">
        <v>909691</v>
      </c>
      <c r="D2" s="1" t="s">
        <v>61</v>
      </c>
      <c r="E2" s="1">
        <v>7292739246</v>
      </c>
      <c r="F2" s="1">
        <v>389337910</v>
      </c>
      <c r="G2" s="1">
        <v>733556688</v>
      </c>
      <c r="H2" s="5" t="s">
        <v>62</v>
      </c>
      <c r="I2" s="1" t="s">
        <v>61</v>
      </c>
      <c r="J2" s="5" t="s">
        <v>63</v>
      </c>
      <c r="K2" s="4" t="s">
        <v>64</v>
      </c>
      <c r="L2" s="4" t="s">
        <v>65</v>
      </c>
      <c r="M2" s="4" t="s">
        <v>65</v>
      </c>
      <c r="N2" s="4" t="s">
        <v>66</v>
      </c>
      <c r="O2" s="4" t="s">
        <v>67</v>
      </c>
      <c r="P2" s="1">
        <v>265</v>
      </c>
      <c r="Q2" s="1" t="s">
        <v>68</v>
      </c>
      <c r="R2" s="2" t="s">
        <v>69</v>
      </c>
      <c r="S2" s="4" t="s">
        <v>64</v>
      </c>
      <c r="T2" s="4" t="s">
        <v>65</v>
      </c>
      <c r="U2" s="4" t="s">
        <v>65</v>
      </c>
      <c r="V2" s="4" t="s">
        <v>66</v>
      </c>
      <c r="W2" s="4" t="s">
        <v>111</v>
      </c>
      <c r="X2" s="8">
        <v>265</v>
      </c>
      <c r="Y2" s="1" t="s">
        <v>68</v>
      </c>
      <c r="Z2" s="2" t="s">
        <v>69</v>
      </c>
      <c r="AA2" s="4" t="s">
        <v>68</v>
      </c>
      <c r="AB2" s="7" t="s">
        <v>81</v>
      </c>
      <c r="AC2" s="4" t="s">
        <v>64</v>
      </c>
      <c r="AD2" s="4" t="s">
        <v>65</v>
      </c>
      <c r="AE2" s="4" t="s">
        <v>65</v>
      </c>
      <c r="AF2" s="4" t="s">
        <v>66</v>
      </c>
      <c r="AG2" s="4" t="s">
        <v>72</v>
      </c>
      <c r="AH2" s="8" t="s">
        <v>73</v>
      </c>
      <c r="AI2" s="2" t="s">
        <v>80</v>
      </c>
      <c r="AJ2" s="4" t="s">
        <v>20</v>
      </c>
      <c r="AK2" s="4" t="s">
        <v>19</v>
      </c>
      <c r="AL2" s="1">
        <v>9600</v>
      </c>
      <c r="AM2" s="3">
        <v>45970</v>
      </c>
      <c r="AN2" s="1">
        <f>AL2*45.75</f>
        <v>439200</v>
      </c>
      <c r="AO2" s="3">
        <v>45970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7" t="s">
        <v>118</v>
      </c>
      <c r="BD2" s="1" t="s">
        <v>119</v>
      </c>
      <c r="BE2" s="3"/>
      <c r="BF2" s="5" t="s">
        <v>63</v>
      </c>
    </row>
    <row r="3" spans="1:58" ht="112" x14ac:dyDescent="0.2">
      <c r="A3" s="4" t="s">
        <v>59</v>
      </c>
      <c r="B3" s="4" t="s">
        <v>60</v>
      </c>
      <c r="C3" s="1">
        <v>909691</v>
      </c>
      <c r="D3" s="1" t="s">
        <v>61</v>
      </c>
      <c r="E3" s="1">
        <v>7292739246</v>
      </c>
      <c r="F3" s="1">
        <v>389337910</v>
      </c>
      <c r="G3" s="1">
        <v>733556688</v>
      </c>
      <c r="H3" s="5" t="s">
        <v>62</v>
      </c>
      <c r="I3" s="1" t="s">
        <v>61</v>
      </c>
      <c r="J3" s="5" t="s">
        <v>63</v>
      </c>
      <c r="K3" s="4" t="s">
        <v>64</v>
      </c>
      <c r="L3" s="4" t="s">
        <v>65</v>
      </c>
      <c r="M3" s="4" t="s">
        <v>65</v>
      </c>
      <c r="N3" s="4" t="s">
        <v>66</v>
      </c>
      <c r="O3" s="4" t="s">
        <v>67</v>
      </c>
      <c r="P3" s="1">
        <v>265</v>
      </c>
      <c r="Q3" s="1" t="s">
        <v>68</v>
      </c>
      <c r="R3" s="2" t="s">
        <v>69</v>
      </c>
      <c r="S3" s="4" t="s">
        <v>64</v>
      </c>
      <c r="T3" s="4" t="s">
        <v>65</v>
      </c>
      <c r="U3" s="4" t="s">
        <v>65</v>
      </c>
      <c r="V3" s="4" t="s">
        <v>66</v>
      </c>
      <c r="W3" s="4" t="s">
        <v>111</v>
      </c>
      <c r="X3" s="8">
        <v>265</v>
      </c>
      <c r="Y3" s="1" t="s">
        <v>68</v>
      </c>
      <c r="Z3" s="2" t="s">
        <v>69</v>
      </c>
      <c r="AA3" s="4" t="s">
        <v>68</v>
      </c>
      <c r="AB3" s="7" t="s">
        <v>81</v>
      </c>
      <c r="AC3" s="4" t="s">
        <v>64</v>
      </c>
      <c r="AD3" s="4" t="s">
        <v>65</v>
      </c>
      <c r="AE3" s="4" t="s">
        <v>65</v>
      </c>
      <c r="AF3" s="4" t="s">
        <v>66</v>
      </c>
      <c r="AG3" s="4" t="s">
        <v>72</v>
      </c>
      <c r="AH3" s="8" t="s">
        <v>73</v>
      </c>
      <c r="AI3" s="2" t="s">
        <v>80</v>
      </c>
      <c r="AJ3" s="4" t="s">
        <v>20</v>
      </c>
      <c r="AK3" s="4" t="s">
        <v>82</v>
      </c>
      <c r="AL3" s="1">
        <v>9000</v>
      </c>
      <c r="AM3" s="3">
        <v>45971</v>
      </c>
      <c r="AN3" s="1">
        <f>34.38*AL3</f>
        <v>309420</v>
      </c>
      <c r="AO3" s="3">
        <v>45971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7" t="s">
        <v>118</v>
      </c>
      <c r="BD3" s="1" t="s">
        <v>119</v>
      </c>
      <c r="BE3" s="3"/>
      <c r="BF3" s="5" t="s">
        <v>63</v>
      </c>
    </row>
    <row r="4" spans="1:58" ht="112" x14ac:dyDescent="0.2">
      <c r="A4" s="4" t="s">
        <v>59</v>
      </c>
      <c r="B4" s="4" t="s">
        <v>60</v>
      </c>
      <c r="C4" s="1">
        <v>909691</v>
      </c>
      <c r="D4" s="1" t="s">
        <v>61</v>
      </c>
      <c r="E4" s="1">
        <v>7292739246</v>
      </c>
      <c r="F4" s="1">
        <v>389337910</v>
      </c>
      <c r="G4" s="1">
        <v>733556688</v>
      </c>
      <c r="H4" s="5" t="s">
        <v>62</v>
      </c>
      <c r="I4" s="1" t="s">
        <v>61</v>
      </c>
      <c r="J4" s="5" t="s">
        <v>63</v>
      </c>
      <c r="K4" s="4" t="s">
        <v>64</v>
      </c>
      <c r="L4" s="4" t="s">
        <v>65</v>
      </c>
      <c r="M4" s="4" t="s">
        <v>65</v>
      </c>
      <c r="N4" s="4" t="s">
        <v>66</v>
      </c>
      <c r="O4" s="4" t="s">
        <v>67</v>
      </c>
      <c r="P4" s="1">
        <v>265</v>
      </c>
      <c r="Q4" s="1" t="s">
        <v>68</v>
      </c>
      <c r="R4" s="2" t="s">
        <v>69</v>
      </c>
      <c r="S4" s="4" t="s">
        <v>64</v>
      </c>
      <c r="T4" s="4" t="s">
        <v>65</v>
      </c>
      <c r="U4" s="4" t="s">
        <v>65</v>
      </c>
      <c r="V4" s="4" t="s">
        <v>66</v>
      </c>
      <c r="W4" s="4" t="s">
        <v>111</v>
      </c>
      <c r="X4" s="8">
        <v>265</v>
      </c>
      <c r="Y4" s="1" t="s">
        <v>68</v>
      </c>
      <c r="Z4" s="2" t="s">
        <v>69</v>
      </c>
      <c r="AA4" s="4" t="s">
        <v>68</v>
      </c>
      <c r="AB4" s="7" t="s">
        <v>81</v>
      </c>
      <c r="AC4" s="4" t="s">
        <v>64</v>
      </c>
      <c r="AD4" s="4" t="s">
        <v>65</v>
      </c>
      <c r="AE4" s="4" t="s">
        <v>65</v>
      </c>
      <c r="AF4" s="4" t="s">
        <v>66</v>
      </c>
      <c r="AG4" s="4" t="s">
        <v>72</v>
      </c>
      <c r="AH4" s="8" t="s">
        <v>74</v>
      </c>
      <c r="AI4" s="2" t="s">
        <v>80</v>
      </c>
      <c r="AJ4" s="4" t="s">
        <v>20</v>
      </c>
      <c r="AK4" s="4" t="s">
        <v>83</v>
      </c>
      <c r="AL4" s="1">
        <v>9100</v>
      </c>
      <c r="AM4" s="3">
        <v>45972</v>
      </c>
      <c r="AN4" s="1">
        <f>57.86*AL4</f>
        <v>526526</v>
      </c>
      <c r="AO4" s="3">
        <v>45972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7" t="s">
        <v>118</v>
      </c>
      <c r="BD4" s="1" t="s">
        <v>119</v>
      </c>
      <c r="BE4" s="3"/>
      <c r="BF4" s="5" t="s">
        <v>63</v>
      </c>
    </row>
    <row r="5" spans="1:58" ht="112" x14ac:dyDescent="0.2">
      <c r="A5" s="4" t="s">
        <v>59</v>
      </c>
      <c r="B5" s="4" t="s">
        <v>60</v>
      </c>
      <c r="C5" s="1">
        <v>909691</v>
      </c>
      <c r="D5" s="1" t="s">
        <v>61</v>
      </c>
      <c r="E5" s="1">
        <v>7292739246</v>
      </c>
      <c r="F5" s="1">
        <v>389337910</v>
      </c>
      <c r="G5" s="1">
        <v>733556688</v>
      </c>
      <c r="H5" s="5" t="s">
        <v>62</v>
      </c>
      <c r="I5" s="1" t="s">
        <v>61</v>
      </c>
      <c r="J5" s="5" t="s">
        <v>63</v>
      </c>
      <c r="K5" s="4" t="s">
        <v>64</v>
      </c>
      <c r="L5" s="4" t="s">
        <v>65</v>
      </c>
      <c r="M5" s="4" t="s">
        <v>65</v>
      </c>
      <c r="N5" s="4" t="s">
        <v>66</v>
      </c>
      <c r="O5" s="4" t="s">
        <v>67</v>
      </c>
      <c r="P5" s="1">
        <v>265</v>
      </c>
      <c r="Q5" s="1" t="s">
        <v>68</v>
      </c>
      <c r="R5" s="2" t="s">
        <v>69</v>
      </c>
      <c r="S5" s="4" t="s">
        <v>64</v>
      </c>
      <c r="T5" s="4" t="s">
        <v>65</v>
      </c>
      <c r="U5" s="4" t="s">
        <v>65</v>
      </c>
      <c r="V5" s="4" t="s">
        <v>66</v>
      </c>
      <c r="W5" s="4" t="s">
        <v>111</v>
      </c>
      <c r="X5" s="8">
        <v>265</v>
      </c>
      <c r="Y5" s="1" t="s">
        <v>68</v>
      </c>
      <c r="Z5" s="2" t="s">
        <v>69</v>
      </c>
      <c r="AA5" s="4" t="s">
        <v>68</v>
      </c>
      <c r="AB5" s="7" t="s">
        <v>81</v>
      </c>
      <c r="AC5" s="4" t="s">
        <v>64</v>
      </c>
      <c r="AD5" s="4" t="s">
        <v>65</v>
      </c>
      <c r="AE5" s="4" t="s">
        <v>65</v>
      </c>
      <c r="AF5" s="4" t="s">
        <v>66</v>
      </c>
      <c r="AG5" s="4" t="s">
        <v>72</v>
      </c>
      <c r="AH5" s="8" t="s">
        <v>74</v>
      </c>
      <c r="AI5" s="2" t="s">
        <v>80</v>
      </c>
      <c r="AJ5" s="4" t="s">
        <v>20</v>
      </c>
      <c r="AK5" s="4" t="s">
        <v>84</v>
      </c>
      <c r="AL5" s="1">
        <v>9100</v>
      </c>
      <c r="AM5" s="3">
        <v>45973</v>
      </c>
      <c r="AN5" s="1">
        <f>55.67*AL5</f>
        <v>506597</v>
      </c>
      <c r="AO5" s="3">
        <v>45973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7" t="s">
        <v>118</v>
      </c>
      <c r="BD5" s="1" t="s">
        <v>119</v>
      </c>
      <c r="BE5" s="3"/>
      <c r="BF5" s="5" t="s">
        <v>63</v>
      </c>
    </row>
    <row r="6" spans="1:58" ht="112" x14ac:dyDescent="0.2">
      <c r="A6" s="4" t="s">
        <v>59</v>
      </c>
      <c r="B6" s="4" t="s">
        <v>60</v>
      </c>
      <c r="C6" s="1">
        <v>909691</v>
      </c>
      <c r="D6" s="1" t="s">
        <v>61</v>
      </c>
      <c r="E6" s="1">
        <v>7292739246</v>
      </c>
      <c r="F6" s="1">
        <v>389337910</v>
      </c>
      <c r="G6" s="1">
        <v>733556688</v>
      </c>
      <c r="H6" s="5" t="s">
        <v>62</v>
      </c>
      <c r="I6" s="1" t="s">
        <v>61</v>
      </c>
      <c r="J6" s="5" t="s">
        <v>63</v>
      </c>
      <c r="K6" s="4" t="s">
        <v>64</v>
      </c>
      <c r="L6" s="4" t="s">
        <v>65</v>
      </c>
      <c r="M6" s="4" t="s">
        <v>65</v>
      </c>
      <c r="N6" s="4" t="s">
        <v>66</v>
      </c>
      <c r="O6" s="4" t="s">
        <v>67</v>
      </c>
      <c r="P6" s="1">
        <v>265</v>
      </c>
      <c r="Q6" s="1" t="s">
        <v>68</v>
      </c>
      <c r="R6" s="2" t="s">
        <v>69</v>
      </c>
      <c r="S6" s="4" t="s">
        <v>64</v>
      </c>
      <c r="T6" s="4" t="s">
        <v>65</v>
      </c>
      <c r="U6" s="4" t="s">
        <v>65</v>
      </c>
      <c r="V6" s="4" t="s">
        <v>66</v>
      </c>
      <c r="W6" s="4" t="s">
        <v>111</v>
      </c>
      <c r="X6" s="8">
        <v>265</v>
      </c>
      <c r="Y6" s="1" t="s">
        <v>68</v>
      </c>
      <c r="Z6" s="2" t="s">
        <v>69</v>
      </c>
      <c r="AA6" s="4" t="s">
        <v>68</v>
      </c>
      <c r="AB6" s="7" t="s">
        <v>81</v>
      </c>
      <c r="AC6" s="4" t="s">
        <v>64</v>
      </c>
      <c r="AD6" s="4" t="s">
        <v>65</v>
      </c>
      <c r="AE6" s="4" t="s">
        <v>65</v>
      </c>
      <c r="AF6" s="4" t="s">
        <v>66</v>
      </c>
      <c r="AG6" s="4" t="s">
        <v>72</v>
      </c>
      <c r="AH6" s="8" t="s">
        <v>75</v>
      </c>
      <c r="AI6" s="2" t="s">
        <v>80</v>
      </c>
      <c r="AJ6" s="4" t="s">
        <v>20</v>
      </c>
      <c r="AK6" s="4" t="s">
        <v>85</v>
      </c>
      <c r="AL6" s="1">
        <v>9300</v>
      </c>
      <c r="AM6" s="3">
        <v>45974</v>
      </c>
      <c r="AN6" s="1">
        <f>45.55*AL6</f>
        <v>423615</v>
      </c>
      <c r="AO6" s="3">
        <v>45974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7" t="s">
        <v>118</v>
      </c>
      <c r="BD6" s="1" t="s">
        <v>119</v>
      </c>
      <c r="BE6" s="3"/>
      <c r="BF6" s="5" t="s">
        <v>63</v>
      </c>
    </row>
    <row r="7" spans="1:58" ht="112" x14ac:dyDescent="0.2">
      <c r="A7" s="4" t="s">
        <v>59</v>
      </c>
      <c r="B7" s="4" t="s">
        <v>60</v>
      </c>
      <c r="C7" s="1">
        <v>909691</v>
      </c>
      <c r="D7" s="1" t="s">
        <v>61</v>
      </c>
      <c r="E7" s="1">
        <v>7292739246</v>
      </c>
      <c r="F7" s="1">
        <v>389337910</v>
      </c>
      <c r="G7" s="1">
        <v>733556688</v>
      </c>
      <c r="H7" s="5" t="s">
        <v>62</v>
      </c>
      <c r="I7" s="1" t="s">
        <v>61</v>
      </c>
      <c r="J7" s="5" t="s">
        <v>63</v>
      </c>
      <c r="K7" s="4" t="s">
        <v>64</v>
      </c>
      <c r="L7" s="4" t="s">
        <v>65</v>
      </c>
      <c r="M7" s="4" t="s">
        <v>65</v>
      </c>
      <c r="N7" s="4" t="s">
        <v>66</v>
      </c>
      <c r="O7" s="4" t="s">
        <v>67</v>
      </c>
      <c r="P7" s="1">
        <v>265</v>
      </c>
      <c r="Q7" s="1" t="s">
        <v>68</v>
      </c>
      <c r="R7" s="2" t="s">
        <v>69</v>
      </c>
      <c r="S7" s="4" t="s">
        <v>64</v>
      </c>
      <c r="T7" s="4" t="s">
        <v>65</v>
      </c>
      <c r="U7" s="4" t="s">
        <v>65</v>
      </c>
      <c r="V7" s="4" t="s">
        <v>66</v>
      </c>
      <c r="W7" s="4" t="s">
        <v>111</v>
      </c>
      <c r="X7" s="8">
        <v>265</v>
      </c>
      <c r="Y7" s="1" t="s">
        <v>68</v>
      </c>
      <c r="Z7" s="2" t="s">
        <v>69</v>
      </c>
      <c r="AA7" s="4" t="s">
        <v>68</v>
      </c>
      <c r="AB7" s="7" t="s">
        <v>81</v>
      </c>
      <c r="AC7" s="4" t="s">
        <v>64</v>
      </c>
      <c r="AD7" s="4" t="s">
        <v>65</v>
      </c>
      <c r="AE7" s="4" t="s">
        <v>65</v>
      </c>
      <c r="AF7" s="4" t="s">
        <v>66</v>
      </c>
      <c r="AG7" s="4" t="s">
        <v>72</v>
      </c>
      <c r="AH7" s="8" t="s">
        <v>75</v>
      </c>
      <c r="AI7" s="2" t="s">
        <v>80</v>
      </c>
      <c r="AJ7" s="4" t="s">
        <v>20</v>
      </c>
      <c r="AK7" s="4" t="s">
        <v>86</v>
      </c>
      <c r="AL7" s="1">
        <v>9100</v>
      </c>
      <c r="AM7" s="3">
        <v>45975</v>
      </c>
      <c r="AN7" s="1">
        <f>55.77*AL7</f>
        <v>507507</v>
      </c>
      <c r="AO7" s="3">
        <v>45975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7" t="s">
        <v>118</v>
      </c>
      <c r="BD7" s="1" t="s">
        <v>119</v>
      </c>
      <c r="BE7" s="3"/>
      <c r="BF7" s="5" t="s">
        <v>63</v>
      </c>
    </row>
    <row r="8" spans="1:58" ht="112" x14ac:dyDescent="0.2">
      <c r="A8" s="4" t="s">
        <v>59</v>
      </c>
      <c r="B8" s="4" t="s">
        <v>60</v>
      </c>
      <c r="C8" s="1">
        <v>909691</v>
      </c>
      <c r="D8" s="1" t="s">
        <v>61</v>
      </c>
      <c r="E8" s="1">
        <v>7292739246</v>
      </c>
      <c r="F8" s="1">
        <v>389337910</v>
      </c>
      <c r="G8" s="1">
        <v>733556688</v>
      </c>
      <c r="H8" s="5" t="s">
        <v>62</v>
      </c>
      <c r="I8" s="1" t="s">
        <v>61</v>
      </c>
      <c r="J8" s="5" t="s">
        <v>63</v>
      </c>
      <c r="K8" s="4" t="s">
        <v>64</v>
      </c>
      <c r="L8" s="4" t="s">
        <v>65</v>
      </c>
      <c r="M8" s="4" t="s">
        <v>65</v>
      </c>
      <c r="N8" s="4" t="s">
        <v>66</v>
      </c>
      <c r="O8" s="4" t="s">
        <v>67</v>
      </c>
      <c r="P8" s="1">
        <v>265</v>
      </c>
      <c r="Q8" s="1" t="s">
        <v>68</v>
      </c>
      <c r="R8" s="2" t="s">
        <v>69</v>
      </c>
      <c r="S8" s="4" t="s">
        <v>64</v>
      </c>
      <c r="T8" s="4" t="s">
        <v>65</v>
      </c>
      <c r="U8" s="4" t="s">
        <v>65</v>
      </c>
      <c r="V8" s="4" t="s">
        <v>66</v>
      </c>
      <c r="W8" s="4" t="s">
        <v>111</v>
      </c>
      <c r="X8" s="8">
        <v>265</v>
      </c>
      <c r="Y8" s="1" t="s">
        <v>68</v>
      </c>
      <c r="Z8" s="2" t="s">
        <v>69</v>
      </c>
      <c r="AA8" s="4" t="s">
        <v>68</v>
      </c>
      <c r="AB8" s="7" t="s">
        <v>81</v>
      </c>
      <c r="AC8" s="4" t="s">
        <v>64</v>
      </c>
      <c r="AD8" s="4" t="s">
        <v>65</v>
      </c>
      <c r="AE8" s="4" t="s">
        <v>65</v>
      </c>
      <c r="AF8" s="4" t="s">
        <v>66</v>
      </c>
      <c r="AG8" s="4" t="s">
        <v>72</v>
      </c>
      <c r="AH8" s="8" t="s">
        <v>75</v>
      </c>
      <c r="AI8" s="2" t="s">
        <v>80</v>
      </c>
      <c r="AJ8" s="4" t="s">
        <v>20</v>
      </c>
      <c r="AK8" s="4" t="s">
        <v>87</v>
      </c>
      <c r="AL8" s="1">
        <v>8800</v>
      </c>
      <c r="AM8" s="3">
        <v>45976</v>
      </c>
      <c r="AN8" s="1">
        <f>34.46*AL8</f>
        <v>303248</v>
      </c>
      <c r="AO8" s="3">
        <v>45976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7" t="s">
        <v>118</v>
      </c>
      <c r="BD8" s="1" t="s">
        <v>119</v>
      </c>
      <c r="BE8" s="3"/>
      <c r="BF8" s="5" t="s">
        <v>63</v>
      </c>
    </row>
    <row r="9" spans="1:58" ht="112" x14ac:dyDescent="0.2">
      <c r="A9" s="4" t="s">
        <v>59</v>
      </c>
      <c r="B9" s="4" t="s">
        <v>60</v>
      </c>
      <c r="C9" s="1">
        <v>909691</v>
      </c>
      <c r="D9" s="1" t="s">
        <v>61</v>
      </c>
      <c r="E9" s="1">
        <v>7292739246</v>
      </c>
      <c r="F9" s="1">
        <v>389337910</v>
      </c>
      <c r="G9" s="1">
        <v>733556688</v>
      </c>
      <c r="H9" s="5" t="s">
        <v>62</v>
      </c>
      <c r="I9" s="1" t="s">
        <v>61</v>
      </c>
      <c r="J9" s="5" t="s">
        <v>63</v>
      </c>
      <c r="K9" s="4" t="s">
        <v>64</v>
      </c>
      <c r="L9" s="4" t="s">
        <v>65</v>
      </c>
      <c r="M9" s="4" t="s">
        <v>65</v>
      </c>
      <c r="N9" s="4" t="s">
        <v>66</v>
      </c>
      <c r="O9" s="4" t="s">
        <v>67</v>
      </c>
      <c r="P9" s="1">
        <v>265</v>
      </c>
      <c r="Q9" s="1" t="s">
        <v>68</v>
      </c>
      <c r="R9" s="2" t="s">
        <v>69</v>
      </c>
      <c r="S9" s="4" t="s">
        <v>64</v>
      </c>
      <c r="T9" s="4" t="s">
        <v>65</v>
      </c>
      <c r="U9" s="4" t="s">
        <v>65</v>
      </c>
      <c r="V9" s="4" t="s">
        <v>66</v>
      </c>
      <c r="W9" s="4" t="s">
        <v>111</v>
      </c>
      <c r="X9" s="8">
        <v>265</v>
      </c>
      <c r="Y9" s="1" t="s">
        <v>68</v>
      </c>
      <c r="Z9" s="2" t="s">
        <v>69</v>
      </c>
      <c r="AA9" s="4" t="s">
        <v>68</v>
      </c>
      <c r="AB9" s="7" t="s">
        <v>81</v>
      </c>
      <c r="AC9" s="4" t="s">
        <v>64</v>
      </c>
      <c r="AD9" s="4" t="s">
        <v>65</v>
      </c>
      <c r="AE9" s="4" t="s">
        <v>65</v>
      </c>
      <c r="AF9" s="4" t="s">
        <v>66</v>
      </c>
      <c r="AG9" s="4" t="s">
        <v>72</v>
      </c>
      <c r="AH9" s="8" t="s">
        <v>75</v>
      </c>
      <c r="AI9" s="2" t="s">
        <v>80</v>
      </c>
      <c r="AJ9" s="4" t="s">
        <v>20</v>
      </c>
      <c r="AK9" s="4" t="s">
        <v>88</v>
      </c>
      <c r="AL9" s="1">
        <v>8800</v>
      </c>
      <c r="AM9" s="3">
        <v>45977</v>
      </c>
      <c r="AN9" s="1">
        <f>34.48*AL9</f>
        <v>303424</v>
      </c>
      <c r="AO9" s="3">
        <v>45977</v>
      </c>
      <c r="AP9" s="1" t="s">
        <v>24</v>
      </c>
      <c r="AQ9" s="3" t="s">
        <v>24</v>
      </c>
      <c r="AR9" s="4" t="s">
        <v>24</v>
      </c>
      <c r="AS9" s="4" t="s">
        <v>24</v>
      </c>
      <c r="AT9" s="1" t="s">
        <v>24</v>
      </c>
      <c r="AU9" s="3" t="s">
        <v>24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7" t="s">
        <v>118</v>
      </c>
      <c r="BD9" s="1" t="s">
        <v>119</v>
      </c>
      <c r="BE9" s="3"/>
      <c r="BF9" s="5" t="s">
        <v>63</v>
      </c>
    </row>
    <row r="10" spans="1:58" ht="112" x14ac:dyDescent="0.2">
      <c r="A10" s="4" t="s">
        <v>59</v>
      </c>
      <c r="B10" s="4" t="s">
        <v>60</v>
      </c>
      <c r="C10" s="1">
        <v>909691</v>
      </c>
      <c r="D10" s="1" t="s">
        <v>61</v>
      </c>
      <c r="E10" s="1">
        <v>7292739246</v>
      </c>
      <c r="F10" s="1">
        <v>389337910</v>
      </c>
      <c r="G10" s="1">
        <v>733556688</v>
      </c>
      <c r="H10" s="5" t="s">
        <v>62</v>
      </c>
      <c r="I10" s="1" t="s">
        <v>61</v>
      </c>
      <c r="J10" s="5" t="s">
        <v>63</v>
      </c>
      <c r="K10" s="4" t="s">
        <v>64</v>
      </c>
      <c r="L10" s="4" t="s">
        <v>65</v>
      </c>
      <c r="M10" s="4" t="s">
        <v>65</v>
      </c>
      <c r="N10" s="4" t="s">
        <v>66</v>
      </c>
      <c r="O10" s="4" t="s">
        <v>67</v>
      </c>
      <c r="P10" s="1">
        <v>265</v>
      </c>
      <c r="Q10" s="1" t="s">
        <v>68</v>
      </c>
      <c r="R10" s="2" t="s">
        <v>69</v>
      </c>
      <c r="S10" s="4" t="s">
        <v>64</v>
      </c>
      <c r="T10" s="4" t="s">
        <v>65</v>
      </c>
      <c r="U10" s="4" t="s">
        <v>65</v>
      </c>
      <c r="V10" s="4" t="s">
        <v>66</v>
      </c>
      <c r="W10" s="4" t="s">
        <v>111</v>
      </c>
      <c r="X10" s="8">
        <v>265</v>
      </c>
      <c r="Y10" s="1" t="s">
        <v>68</v>
      </c>
      <c r="Z10" s="2" t="s">
        <v>69</v>
      </c>
      <c r="AA10" s="4" t="s">
        <v>68</v>
      </c>
      <c r="AB10" s="7" t="s">
        <v>81</v>
      </c>
      <c r="AC10" s="4" t="s">
        <v>64</v>
      </c>
      <c r="AD10" s="4" t="s">
        <v>65</v>
      </c>
      <c r="AE10" s="4" t="s">
        <v>65</v>
      </c>
      <c r="AF10" s="4" t="s">
        <v>66</v>
      </c>
      <c r="AG10" s="4" t="s">
        <v>72</v>
      </c>
      <c r="AH10" s="8" t="s">
        <v>76</v>
      </c>
      <c r="AI10" s="2" t="s">
        <v>80</v>
      </c>
      <c r="AJ10" s="4" t="s">
        <v>20</v>
      </c>
      <c r="AK10" s="4" t="s">
        <v>89</v>
      </c>
      <c r="AL10" s="1">
        <v>9000</v>
      </c>
      <c r="AM10" s="3">
        <v>45978</v>
      </c>
      <c r="AN10" s="1">
        <f>56.07*AL10</f>
        <v>504630</v>
      </c>
      <c r="AO10" s="3">
        <v>45978</v>
      </c>
      <c r="AP10" s="1" t="s">
        <v>24</v>
      </c>
      <c r="AQ10" s="3" t="s">
        <v>24</v>
      </c>
      <c r="AR10" s="4" t="s">
        <v>24</v>
      </c>
      <c r="AS10" s="4" t="s">
        <v>24</v>
      </c>
      <c r="AT10" s="1" t="s">
        <v>24</v>
      </c>
      <c r="AU10" s="3" t="s">
        <v>24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7" t="s">
        <v>118</v>
      </c>
      <c r="BD10" s="1" t="s">
        <v>119</v>
      </c>
      <c r="BE10" s="3"/>
      <c r="BF10" s="5" t="s">
        <v>63</v>
      </c>
    </row>
    <row r="11" spans="1:58" ht="112" x14ac:dyDescent="0.2">
      <c r="A11" s="4" t="s">
        <v>59</v>
      </c>
      <c r="B11" s="4" t="s">
        <v>60</v>
      </c>
      <c r="C11" s="1">
        <v>909691</v>
      </c>
      <c r="D11" s="1" t="s">
        <v>61</v>
      </c>
      <c r="E11" s="1">
        <v>7292739246</v>
      </c>
      <c r="F11" s="1">
        <v>389337910</v>
      </c>
      <c r="G11" s="1">
        <v>733556688</v>
      </c>
      <c r="H11" s="5" t="s">
        <v>62</v>
      </c>
      <c r="I11" s="1" t="s">
        <v>61</v>
      </c>
      <c r="J11" s="5" t="s">
        <v>63</v>
      </c>
      <c r="K11" s="4" t="s">
        <v>64</v>
      </c>
      <c r="L11" s="4" t="s">
        <v>65</v>
      </c>
      <c r="M11" s="4" t="s">
        <v>65</v>
      </c>
      <c r="N11" s="4" t="s">
        <v>66</v>
      </c>
      <c r="O11" s="4" t="s">
        <v>67</v>
      </c>
      <c r="P11" s="1">
        <v>265</v>
      </c>
      <c r="Q11" s="1" t="s">
        <v>68</v>
      </c>
      <c r="R11" s="2" t="s">
        <v>69</v>
      </c>
      <c r="S11" s="4" t="s">
        <v>64</v>
      </c>
      <c r="T11" s="4" t="s">
        <v>65</v>
      </c>
      <c r="U11" s="4" t="s">
        <v>65</v>
      </c>
      <c r="V11" s="4" t="s">
        <v>66</v>
      </c>
      <c r="W11" s="4" t="s">
        <v>111</v>
      </c>
      <c r="X11" s="8">
        <v>265</v>
      </c>
      <c r="Y11" s="1" t="s">
        <v>68</v>
      </c>
      <c r="Z11" s="2" t="s">
        <v>69</v>
      </c>
      <c r="AA11" s="4" t="s">
        <v>68</v>
      </c>
      <c r="AB11" s="7" t="s">
        <v>81</v>
      </c>
      <c r="AC11" s="4" t="s">
        <v>64</v>
      </c>
      <c r="AD11" s="4" t="s">
        <v>65</v>
      </c>
      <c r="AE11" s="4" t="s">
        <v>65</v>
      </c>
      <c r="AF11" s="4" t="s">
        <v>66</v>
      </c>
      <c r="AG11" s="4" t="s">
        <v>72</v>
      </c>
      <c r="AH11" s="8" t="s">
        <v>76</v>
      </c>
      <c r="AI11" s="2" t="s">
        <v>80</v>
      </c>
      <c r="AJ11" s="4" t="s">
        <v>20</v>
      </c>
      <c r="AK11" s="4" t="s">
        <v>90</v>
      </c>
      <c r="AL11" s="1">
        <v>9500</v>
      </c>
      <c r="AM11" s="3">
        <v>45979</v>
      </c>
      <c r="AN11" s="1">
        <f>38.36*AL11</f>
        <v>364420</v>
      </c>
      <c r="AO11" s="3">
        <v>45979</v>
      </c>
      <c r="AP11" s="1" t="s">
        <v>24</v>
      </c>
      <c r="AQ11" s="3" t="s">
        <v>24</v>
      </c>
      <c r="AR11" s="4" t="s">
        <v>24</v>
      </c>
      <c r="AS11" s="4" t="s">
        <v>24</v>
      </c>
      <c r="AT11" s="1" t="s">
        <v>24</v>
      </c>
      <c r="AU11" s="3" t="s">
        <v>24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7" t="s">
        <v>118</v>
      </c>
      <c r="BD11" s="1" t="s">
        <v>119</v>
      </c>
      <c r="BE11" s="3"/>
      <c r="BF11" s="5" t="s">
        <v>63</v>
      </c>
    </row>
    <row r="12" spans="1:58" ht="112" x14ac:dyDescent="0.2">
      <c r="A12" s="4" t="s">
        <v>59</v>
      </c>
      <c r="B12" s="4" t="s">
        <v>60</v>
      </c>
      <c r="C12" s="1">
        <v>909691</v>
      </c>
      <c r="D12" s="1" t="s">
        <v>61</v>
      </c>
      <c r="E12" s="1">
        <v>7292739246</v>
      </c>
      <c r="F12" s="1">
        <v>389337910</v>
      </c>
      <c r="G12" s="1">
        <v>733556688</v>
      </c>
      <c r="H12" s="5" t="s">
        <v>62</v>
      </c>
      <c r="I12" s="1" t="s">
        <v>61</v>
      </c>
      <c r="J12" s="5" t="s">
        <v>63</v>
      </c>
      <c r="K12" s="4" t="s">
        <v>64</v>
      </c>
      <c r="L12" s="4" t="s">
        <v>65</v>
      </c>
      <c r="M12" s="4" t="s">
        <v>65</v>
      </c>
      <c r="N12" s="4" t="s">
        <v>66</v>
      </c>
      <c r="O12" s="4" t="s">
        <v>67</v>
      </c>
      <c r="P12" s="1">
        <v>265</v>
      </c>
      <c r="Q12" s="1" t="s">
        <v>68</v>
      </c>
      <c r="R12" s="2" t="s">
        <v>69</v>
      </c>
      <c r="S12" s="4" t="s">
        <v>64</v>
      </c>
      <c r="T12" s="4" t="s">
        <v>65</v>
      </c>
      <c r="U12" s="4" t="s">
        <v>65</v>
      </c>
      <c r="V12" s="4" t="s">
        <v>66</v>
      </c>
      <c r="W12" s="4" t="s">
        <v>111</v>
      </c>
      <c r="X12" s="8">
        <v>265</v>
      </c>
      <c r="Y12" s="1" t="s">
        <v>68</v>
      </c>
      <c r="Z12" s="2" t="s">
        <v>69</v>
      </c>
      <c r="AA12" s="4" t="s">
        <v>68</v>
      </c>
      <c r="AB12" s="7" t="s">
        <v>81</v>
      </c>
      <c r="AC12" s="4" t="s">
        <v>64</v>
      </c>
      <c r="AD12" s="4" t="s">
        <v>65</v>
      </c>
      <c r="AE12" s="4" t="s">
        <v>65</v>
      </c>
      <c r="AF12" s="4" t="s">
        <v>66</v>
      </c>
      <c r="AG12" s="4" t="s">
        <v>72</v>
      </c>
      <c r="AH12" s="8" t="s">
        <v>76</v>
      </c>
      <c r="AI12" s="2" t="s">
        <v>80</v>
      </c>
      <c r="AJ12" s="4" t="s">
        <v>20</v>
      </c>
      <c r="AK12" s="4" t="s">
        <v>91</v>
      </c>
      <c r="AL12" s="1">
        <v>9500</v>
      </c>
      <c r="AM12" s="3">
        <v>45980</v>
      </c>
      <c r="AN12">
        <f>38.49*AL12</f>
        <v>365655</v>
      </c>
      <c r="AO12" s="3">
        <v>45980</v>
      </c>
      <c r="AP12" s="1" t="s">
        <v>24</v>
      </c>
      <c r="AQ12" s="3" t="s">
        <v>24</v>
      </c>
      <c r="AR12" s="4" t="s">
        <v>24</v>
      </c>
      <c r="AS12" s="4" t="s">
        <v>24</v>
      </c>
      <c r="AT12" s="1" t="s">
        <v>24</v>
      </c>
      <c r="AU12" s="3" t="s">
        <v>24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24</v>
      </c>
      <c r="BA12" s="1" t="s">
        <v>24</v>
      </c>
      <c r="BB12" s="3" t="s">
        <v>24</v>
      </c>
      <c r="BC12" s="7" t="s">
        <v>118</v>
      </c>
      <c r="BD12" s="1" t="s">
        <v>119</v>
      </c>
      <c r="BF12" s="5" t="s">
        <v>63</v>
      </c>
    </row>
    <row r="13" spans="1:58" ht="112" x14ac:dyDescent="0.2">
      <c r="A13" s="4" t="s">
        <v>59</v>
      </c>
      <c r="B13" s="4" t="s">
        <v>60</v>
      </c>
      <c r="C13" s="1">
        <v>909691</v>
      </c>
      <c r="D13" s="1" t="s">
        <v>61</v>
      </c>
      <c r="E13" s="1">
        <v>7292739246</v>
      </c>
      <c r="F13" s="1">
        <v>389337910</v>
      </c>
      <c r="G13" s="1">
        <v>733556688</v>
      </c>
      <c r="H13" s="5" t="s">
        <v>62</v>
      </c>
      <c r="I13" s="1" t="s">
        <v>61</v>
      </c>
      <c r="J13" s="5" t="s">
        <v>63</v>
      </c>
      <c r="K13" s="4" t="s">
        <v>64</v>
      </c>
      <c r="L13" s="4" t="s">
        <v>65</v>
      </c>
      <c r="M13" s="4" t="s">
        <v>65</v>
      </c>
      <c r="N13" s="4" t="s">
        <v>66</v>
      </c>
      <c r="O13" s="4" t="s">
        <v>67</v>
      </c>
      <c r="P13" s="1">
        <v>265</v>
      </c>
      <c r="Q13" s="1" t="s">
        <v>68</v>
      </c>
      <c r="R13" s="2" t="s">
        <v>69</v>
      </c>
      <c r="S13" s="4" t="s">
        <v>64</v>
      </c>
      <c r="T13" s="4" t="s">
        <v>65</v>
      </c>
      <c r="U13" s="4" t="s">
        <v>65</v>
      </c>
      <c r="V13" s="4" t="s">
        <v>66</v>
      </c>
      <c r="W13" s="4" t="s">
        <v>111</v>
      </c>
      <c r="X13" s="8">
        <v>265</v>
      </c>
      <c r="Y13" s="1" t="s">
        <v>68</v>
      </c>
      <c r="Z13" s="2" t="s">
        <v>69</v>
      </c>
      <c r="AA13" s="4" t="s">
        <v>68</v>
      </c>
      <c r="AB13" s="7" t="s">
        <v>81</v>
      </c>
      <c r="AC13" s="4" t="s">
        <v>64</v>
      </c>
      <c r="AD13" s="4" t="s">
        <v>65</v>
      </c>
      <c r="AE13" s="4" t="s">
        <v>65</v>
      </c>
      <c r="AF13" s="4" t="s">
        <v>66</v>
      </c>
      <c r="AG13" s="4" t="s">
        <v>72</v>
      </c>
      <c r="AH13" s="8" t="s">
        <v>76</v>
      </c>
      <c r="AI13" s="2" t="s">
        <v>80</v>
      </c>
      <c r="AJ13" s="4" t="s">
        <v>20</v>
      </c>
      <c r="AK13" s="4" t="s">
        <v>92</v>
      </c>
      <c r="AL13" s="1">
        <v>9000</v>
      </c>
      <c r="AM13" s="3">
        <v>45981</v>
      </c>
      <c r="AN13">
        <f>55.93*AL13</f>
        <v>503370</v>
      </c>
      <c r="AO13" s="3">
        <v>45981</v>
      </c>
      <c r="AP13" s="1" t="s">
        <v>24</v>
      </c>
      <c r="AQ13" s="3" t="s">
        <v>24</v>
      </c>
      <c r="AR13" s="4" t="s">
        <v>24</v>
      </c>
      <c r="AS13" s="4" t="s">
        <v>24</v>
      </c>
      <c r="AT13" s="1" t="s">
        <v>24</v>
      </c>
      <c r="AU13" s="3" t="s">
        <v>24</v>
      </c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24</v>
      </c>
      <c r="BA13" s="1" t="s">
        <v>24</v>
      </c>
      <c r="BB13" s="3" t="s">
        <v>24</v>
      </c>
      <c r="BC13" s="7" t="s">
        <v>118</v>
      </c>
      <c r="BD13" s="1" t="s">
        <v>119</v>
      </c>
      <c r="BF13" s="5" t="s">
        <v>63</v>
      </c>
    </row>
    <row r="14" spans="1:58" ht="112" x14ac:dyDescent="0.2">
      <c r="A14" s="4" t="s">
        <v>59</v>
      </c>
      <c r="B14" s="4" t="s">
        <v>60</v>
      </c>
      <c r="C14" s="1">
        <v>909691</v>
      </c>
      <c r="D14" s="1" t="s">
        <v>61</v>
      </c>
      <c r="E14" s="1">
        <v>7292739246</v>
      </c>
      <c r="F14" s="1">
        <v>389337910</v>
      </c>
      <c r="G14" s="1">
        <v>733556688</v>
      </c>
      <c r="H14" s="5" t="s">
        <v>62</v>
      </c>
      <c r="I14" s="1" t="s">
        <v>61</v>
      </c>
      <c r="J14" s="5" t="s">
        <v>63</v>
      </c>
      <c r="K14" s="4" t="s">
        <v>64</v>
      </c>
      <c r="L14" s="4" t="s">
        <v>65</v>
      </c>
      <c r="M14" s="4" t="s">
        <v>65</v>
      </c>
      <c r="N14" s="4" t="s">
        <v>66</v>
      </c>
      <c r="O14" s="4" t="s">
        <v>67</v>
      </c>
      <c r="P14" s="1">
        <v>265</v>
      </c>
      <c r="Q14" s="1" t="s">
        <v>68</v>
      </c>
      <c r="R14" s="2" t="s">
        <v>69</v>
      </c>
      <c r="S14" s="4" t="s">
        <v>64</v>
      </c>
      <c r="T14" s="4" t="s">
        <v>65</v>
      </c>
      <c r="U14" s="4" t="s">
        <v>65</v>
      </c>
      <c r="V14" s="4" t="s">
        <v>66</v>
      </c>
      <c r="W14" s="4" t="s">
        <v>111</v>
      </c>
      <c r="X14" s="8">
        <v>265</v>
      </c>
      <c r="Y14" s="1" t="s">
        <v>68</v>
      </c>
      <c r="Z14" s="2" t="s">
        <v>69</v>
      </c>
      <c r="AA14" s="4" t="s">
        <v>68</v>
      </c>
      <c r="AB14" s="7" t="s">
        <v>81</v>
      </c>
      <c r="AC14" s="4" t="s">
        <v>64</v>
      </c>
      <c r="AD14" s="4" t="s">
        <v>65</v>
      </c>
      <c r="AE14" s="4" t="s">
        <v>65</v>
      </c>
      <c r="AF14" s="4" t="s">
        <v>66</v>
      </c>
      <c r="AG14" s="4" t="s">
        <v>72</v>
      </c>
      <c r="AH14" s="8" t="s">
        <v>76</v>
      </c>
      <c r="AI14" s="2" t="s">
        <v>80</v>
      </c>
      <c r="AJ14" s="4" t="s">
        <v>20</v>
      </c>
      <c r="AK14" s="4" t="s">
        <v>93</v>
      </c>
      <c r="AL14" s="1">
        <v>9000</v>
      </c>
      <c r="AM14" s="3">
        <v>45982</v>
      </c>
      <c r="AN14">
        <f>34.75*AL14</f>
        <v>312750</v>
      </c>
      <c r="AO14" s="3">
        <v>45982</v>
      </c>
      <c r="AP14" s="1" t="s">
        <v>24</v>
      </c>
      <c r="AQ14" s="3" t="s">
        <v>24</v>
      </c>
      <c r="AR14" s="4" t="s">
        <v>24</v>
      </c>
      <c r="AS14" s="4" t="s">
        <v>24</v>
      </c>
      <c r="AT14" s="1" t="s">
        <v>24</v>
      </c>
      <c r="AU14" s="3" t="s">
        <v>24</v>
      </c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24</v>
      </c>
      <c r="BA14" s="1" t="s">
        <v>24</v>
      </c>
      <c r="BB14" s="3" t="s">
        <v>24</v>
      </c>
      <c r="BC14" s="7" t="s">
        <v>118</v>
      </c>
      <c r="BD14" s="1" t="s">
        <v>119</v>
      </c>
      <c r="BF14" s="5" t="s">
        <v>63</v>
      </c>
    </row>
    <row r="15" spans="1:58" ht="112" x14ac:dyDescent="0.2">
      <c r="A15" s="4" t="s">
        <v>59</v>
      </c>
      <c r="B15" s="4" t="s">
        <v>60</v>
      </c>
      <c r="C15" s="1">
        <v>909691</v>
      </c>
      <c r="D15" s="1" t="s">
        <v>61</v>
      </c>
      <c r="E15" s="1">
        <v>7292739246</v>
      </c>
      <c r="F15" s="1">
        <v>389337910</v>
      </c>
      <c r="G15" s="1">
        <v>733556688</v>
      </c>
      <c r="H15" s="5" t="s">
        <v>62</v>
      </c>
      <c r="I15" s="1" t="s">
        <v>61</v>
      </c>
      <c r="J15" s="5" t="s">
        <v>63</v>
      </c>
      <c r="K15" s="4" t="s">
        <v>64</v>
      </c>
      <c r="L15" s="4" t="s">
        <v>65</v>
      </c>
      <c r="M15" s="4" t="s">
        <v>65</v>
      </c>
      <c r="N15" s="4" t="s">
        <v>66</v>
      </c>
      <c r="O15" s="4" t="s">
        <v>67</v>
      </c>
      <c r="P15" s="1">
        <v>265</v>
      </c>
      <c r="Q15" s="1" t="s">
        <v>68</v>
      </c>
      <c r="R15" s="2" t="s">
        <v>69</v>
      </c>
      <c r="S15" s="4" t="s">
        <v>64</v>
      </c>
      <c r="T15" s="4" t="s">
        <v>65</v>
      </c>
      <c r="U15" s="4" t="s">
        <v>65</v>
      </c>
      <c r="V15" s="4" t="s">
        <v>66</v>
      </c>
      <c r="W15" s="4" t="s">
        <v>111</v>
      </c>
      <c r="X15" s="8">
        <v>265</v>
      </c>
      <c r="Y15" s="1" t="s">
        <v>68</v>
      </c>
      <c r="Z15" s="2" t="s">
        <v>69</v>
      </c>
      <c r="AA15" s="4" t="s">
        <v>68</v>
      </c>
      <c r="AB15" s="7" t="s">
        <v>81</v>
      </c>
      <c r="AC15" s="4" t="s">
        <v>64</v>
      </c>
      <c r="AD15" s="4" t="s">
        <v>65</v>
      </c>
      <c r="AE15" s="4" t="s">
        <v>65</v>
      </c>
      <c r="AF15" s="4" t="s">
        <v>66</v>
      </c>
      <c r="AG15" s="4" t="s">
        <v>72</v>
      </c>
      <c r="AH15" s="8" t="s">
        <v>76</v>
      </c>
      <c r="AI15" s="2" t="s">
        <v>80</v>
      </c>
      <c r="AJ15" s="4" t="s">
        <v>20</v>
      </c>
      <c r="AK15" s="4" t="s">
        <v>94</v>
      </c>
      <c r="AL15" s="1">
        <v>9000</v>
      </c>
      <c r="AM15" s="3">
        <v>45983</v>
      </c>
      <c r="AN15">
        <f>34.58*AL15</f>
        <v>311220</v>
      </c>
      <c r="AO15" s="3">
        <v>45983</v>
      </c>
      <c r="AP15" s="1" t="s">
        <v>24</v>
      </c>
      <c r="AQ15" s="3" t="s">
        <v>24</v>
      </c>
      <c r="AR15" s="4" t="s">
        <v>24</v>
      </c>
      <c r="AS15" s="4" t="s">
        <v>24</v>
      </c>
      <c r="AT15" s="1" t="s">
        <v>24</v>
      </c>
      <c r="AU15" s="3" t="s">
        <v>24</v>
      </c>
      <c r="AV15" s="4" t="s">
        <v>24</v>
      </c>
      <c r="AW15" s="4" t="s">
        <v>24</v>
      </c>
      <c r="AX15" s="1" t="s">
        <v>24</v>
      </c>
      <c r="AY15" s="3" t="s">
        <v>24</v>
      </c>
      <c r="AZ15" s="4" t="s">
        <v>24</v>
      </c>
      <c r="BA15" s="1" t="s">
        <v>24</v>
      </c>
      <c r="BB15" s="3" t="s">
        <v>24</v>
      </c>
      <c r="BC15" s="7" t="s">
        <v>118</v>
      </c>
      <c r="BD15" s="1" t="s">
        <v>119</v>
      </c>
      <c r="BF15" s="5" t="s">
        <v>63</v>
      </c>
    </row>
    <row r="16" spans="1:58" ht="112" x14ac:dyDescent="0.2">
      <c r="A16" s="4" t="s">
        <v>59</v>
      </c>
      <c r="B16" s="4" t="s">
        <v>60</v>
      </c>
      <c r="C16" s="1">
        <v>909691</v>
      </c>
      <c r="D16" s="1" t="s">
        <v>61</v>
      </c>
      <c r="E16" s="1">
        <v>7292739246</v>
      </c>
      <c r="F16" s="1">
        <v>389337910</v>
      </c>
      <c r="G16" s="1">
        <v>733556688</v>
      </c>
      <c r="H16" s="5" t="s">
        <v>62</v>
      </c>
      <c r="I16" s="1" t="s">
        <v>61</v>
      </c>
      <c r="J16" s="5" t="s">
        <v>63</v>
      </c>
      <c r="K16" s="4" t="s">
        <v>64</v>
      </c>
      <c r="L16" s="4" t="s">
        <v>65</v>
      </c>
      <c r="M16" s="4" t="s">
        <v>65</v>
      </c>
      <c r="N16" s="4" t="s">
        <v>66</v>
      </c>
      <c r="O16" s="4" t="s">
        <v>67</v>
      </c>
      <c r="P16" s="1">
        <v>265</v>
      </c>
      <c r="Q16" s="1" t="s">
        <v>68</v>
      </c>
      <c r="R16" s="2" t="s">
        <v>69</v>
      </c>
      <c r="S16" s="4" t="s">
        <v>64</v>
      </c>
      <c r="T16" s="4" t="s">
        <v>65</v>
      </c>
      <c r="U16" s="4" t="s">
        <v>65</v>
      </c>
      <c r="V16" s="4" t="s">
        <v>66</v>
      </c>
      <c r="W16" s="4" t="s">
        <v>111</v>
      </c>
      <c r="X16" s="8">
        <v>265</v>
      </c>
      <c r="Y16" s="1" t="s">
        <v>68</v>
      </c>
      <c r="Z16" s="2" t="s">
        <v>69</v>
      </c>
      <c r="AA16" s="4" t="s">
        <v>68</v>
      </c>
      <c r="AB16" s="7" t="s">
        <v>81</v>
      </c>
      <c r="AC16" s="4" t="s">
        <v>64</v>
      </c>
      <c r="AD16" s="4" t="s">
        <v>65</v>
      </c>
      <c r="AE16" s="4" t="s">
        <v>65</v>
      </c>
      <c r="AF16" s="4" t="s">
        <v>66</v>
      </c>
      <c r="AG16" s="4" t="s">
        <v>72</v>
      </c>
      <c r="AH16" s="8" t="s">
        <v>77</v>
      </c>
      <c r="AI16" s="2" t="s">
        <v>80</v>
      </c>
      <c r="AJ16" s="4" t="s">
        <v>20</v>
      </c>
      <c r="AK16" s="4" t="s">
        <v>95</v>
      </c>
      <c r="AL16" s="1">
        <v>8800</v>
      </c>
      <c r="AM16" s="3">
        <v>45984</v>
      </c>
      <c r="AN16">
        <f>55.89*AL16</f>
        <v>491832</v>
      </c>
      <c r="AO16" s="3">
        <v>45984</v>
      </c>
      <c r="AP16" s="1" t="s">
        <v>24</v>
      </c>
      <c r="AQ16" s="3" t="s">
        <v>24</v>
      </c>
      <c r="AR16" s="4" t="s">
        <v>24</v>
      </c>
      <c r="AS16" s="4" t="s">
        <v>24</v>
      </c>
      <c r="AT16" s="1" t="s">
        <v>24</v>
      </c>
      <c r="AU16" s="3" t="s">
        <v>24</v>
      </c>
      <c r="AV16" s="4" t="s">
        <v>24</v>
      </c>
      <c r="AW16" s="4" t="s">
        <v>24</v>
      </c>
      <c r="AX16" s="1" t="s">
        <v>24</v>
      </c>
      <c r="AY16" s="3" t="s">
        <v>24</v>
      </c>
      <c r="AZ16" s="4" t="s">
        <v>24</v>
      </c>
      <c r="BA16" s="1" t="s">
        <v>24</v>
      </c>
      <c r="BB16" s="3" t="s">
        <v>24</v>
      </c>
      <c r="BC16" s="7" t="s">
        <v>118</v>
      </c>
      <c r="BD16" s="1" t="s">
        <v>119</v>
      </c>
      <c r="BF16" s="5" t="s">
        <v>63</v>
      </c>
    </row>
    <row r="17" spans="1:58" ht="112" x14ac:dyDescent="0.2">
      <c r="A17" s="4" t="s">
        <v>59</v>
      </c>
      <c r="B17" s="4" t="s">
        <v>60</v>
      </c>
      <c r="C17" s="1">
        <v>909691</v>
      </c>
      <c r="D17" s="1" t="s">
        <v>61</v>
      </c>
      <c r="E17" s="1">
        <v>7292739246</v>
      </c>
      <c r="F17" s="1">
        <v>389337910</v>
      </c>
      <c r="G17" s="1">
        <v>733556688</v>
      </c>
      <c r="H17" s="5" t="s">
        <v>62</v>
      </c>
      <c r="I17" s="1" t="s">
        <v>61</v>
      </c>
      <c r="J17" s="5" t="s">
        <v>63</v>
      </c>
      <c r="K17" s="4" t="s">
        <v>64</v>
      </c>
      <c r="L17" s="4" t="s">
        <v>65</v>
      </c>
      <c r="M17" s="4" t="s">
        <v>65</v>
      </c>
      <c r="N17" s="4" t="s">
        <v>66</v>
      </c>
      <c r="O17" s="4" t="s">
        <v>67</v>
      </c>
      <c r="P17" s="1">
        <v>265</v>
      </c>
      <c r="Q17" s="1" t="s">
        <v>68</v>
      </c>
      <c r="R17" s="2" t="s">
        <v>69</v>
      </c>
      <c r="S17" s="4" t="s">
        <v>64</v>
      </c>
      <c r="T17" s="4" t="s">
        <v>65</v>
      </c>
      <c r="U17" s="4" t="s">
        <v>65</v>
      </c>
      <c r="V17" s="4" t="s">
        <v>66</v>
      </c>
      <c r="W17" s="4" t="s">
        <v>111</v>
      </c>
      <c r="X17" s="8">
        <v>265</v>
      </c>
      <c r="Y17" s="1" t="s">
        <v>68</v>
      </c>
      <c r="Z17" s="2" t="s">
        <v>69</v>
      </c>
      <c r="AA17" s="4" t="s">
        <v>68</v>
      </c>
      <c r="AB17" s="7" t="s">
        <v>81</v>
      </c>
      <c r="AC17" s="4" t="s">
        <v>64</v>
      </c>
      <c r="AD17" s="4" t="s">
        <v>65</v>
      </c>
      <c r="AE17" s="4" t="s">
        <v>65</v>
      </c>
      <c r="AF17" s="4" t="s">
        <v>66</v>
      </c>
      <c r="AG17" s="4" t="s">
        <v>72</v>
      </c>
      <c r="AH17" s="8" t="s">
        <v>77</v>
      </c>
      <c r="AI17" s="2" t="s">
        <v>80</v>
      </c>
      <c r="AJ17" s="4" t="s">
        <v>20</v>
      </c>
      <c r="AK17" s="4" t="s">
        <v>96</v>
      </c>
      <c r="AL17" s="1">
        <v>8800</v>
      </c>
      <c r="AM17" s="3">
        <v>45985</v>
      </c>
      <c r="AN17">
        <f>45.33*AL17</f>
        <v>398904</v>
      </c>
      <c r="AO17" s="3">
        <v>45985</v>
      </c>
      <c r="AP17" s="1" t="s">
        <v>24</v>
      </c>
      <c r="AQ17" s="3" t="s">
        <v>24</v>
      </c>
      <c r="AR17" s="4" t="s">
        <v>24</v>
      </c>
      <c r="AS17" s="4" t="s">
        <v>24</v>
      </c>
      <c r="AT17" s="1" t="s">
        <v>24</v>
      </c>
      <c r="AU17" s="3" t="s">
        <v>24</v>
      </c>
      <c r="AV17" s="4" t="s">
        <v>24</v>
      </c>
      <c r="AW17" s="4" t="s">
        <v>24</v>
      </c>
      <c r="AX17" s="1" t="s">
        <v>24</v>
      </c>
      <c r="AY17" s="3" t="s">
        <v>24</v>
      </c>
      <c r="AZ17" s="4" t="s">
        <v>24</v>
      </c>
      <c r="BA17" s="1" t="s">
        <v>24</v>
      </c>
      <c r="BB17" s="3" t="s">
        <v>24</v>
      </c>
      <c r="BC17" s="7" t="s">
        <v>118</v>
      </c>
      <c r="BD17" s="1" t="s">
        <v>119</v>
      </c>
      <c r="BF17" s="5" t="s">
        <v>63</v>
      </c>
    </row>
    <row r="18" spans="1:58" ht="112" x14ac:dyDescent="0.2">
      <c r="A18" s="4" t="s">
        <v>59</v>
      </c>
      <c r="B18" s="4" t="s">
        <v>60</v>
      </c>
      <c r="C18" s="1">
        <v>909691</v>
      </c>
      <c r="D18" s="1" t="s">
        <v>61</v>
      </c>
      <c r="E18" s="1">
        <v>7292739246</v>
      </c>
      <c r="F18" s="1">
        <v>389337910</v>
      </c>
      <c r="G18" s="1">
        <v>733556688</v>
      </c>
      <c r="H18" s="5" t="s">
        <v>62</v>
      </c>
      <c r="I18" s="1" t="s">
        <v>61</v>
      </c>
      <c r="J18" s="5" t="s">
        <v>63</v>
      </c>
      <c r="K18" s="4" t="s">
        <v>64</v>
      </c>
      <c r="L18" s="4" t="s">
        <v>65</v>
      </c>
      <c r="M18" s="4" t="s">
        <v>65</v>
      </c>
      <c r="N18" s="4" t="s">
        <v>66</v>
      </c>
      <c r="O18" s="4" t="s">
        <v>67</v>
      </c>
      <c r="P18" s="1">
        <v>265</v>
      </c>
      <c r="Q18" s="1" t="s">
        <v>68</v>
      </c>
      <c r="R18" s="2" t="s">
        <v>69</v>
      </c>
      <c r="S18" s="4" t="s">
        <v>64</v>
      </c>
      <c r="T18" s="4" t="s">
        <v>65</v>
      </c>
      <c r="U18" s="4" t="s">
        <v>65</v>
      </c>
      <c r="V18" s="4" t="s">
        <v>66</v>
      </c>
      <c r="W18" s="4" t="s">
        <v>111</v>
      </c>
      <c r="X18" s="8">
        <v>265</v>
      </c>
      <c r="Y18" s="1" t="s">
        <v>68</v>
      </c>
      <c r="Z18" s="2" t="s">
        <v>69</v>
      </c>
      <c r="AA18" s="4" t="s">
        <v>68</v>
      </c>
      <c r="AB18" s="7" t="s">
        <v>81</v>
      </c>
      <c r="AC18" s="4" t="s">
        <v>64</v>
      </c>
      <c r="AD18" s="4" t="s">
        <v>65</v>
      </c>
      <c r="AE18" s="4" t="s">
        <v>65</v>
      </c>
      <c r="AF18" s="4" t="s">
        <v>66</v>
      </c>
      <c r="AG18" s="4" t="s">
        <v>72</v>
      </c>
      <c r="AH18" s="8" t="s">
        <v>77</v>
      </c>
      <c r="AI18" s="2" t="s">
        <v>80</v>
      </c>
      <c r="AJ18" s="4" t="s">
        <v>20</v>
      </c>
      <c r="AK18" s="4" t="s">
        <v>97</v>
      </c>
      <c r="AL18" s="1">
        <v>9500</v>
      </c>
      <c r="AM18" s="3">
        <v>45986</v>
      </c>
      <c r="AN18">
        <f>34.18*AL18</f>
        <v>324710</v>
      </c>
      <c r="AO18" s="3">
        <v>45986</v>
      </c>
      <c r="AP18" s="1" t="s">
        <v>24</v>
      </c>
      <c r="AQ18" s="3" t="s">
        <v>24</v>
      </c>
      <c r="AR18" s="4" t="s">
        <v>24</v>
      </c>
      <c r="AS18" s="4" t="s">
        <v>24</v>
      </c>
      <c r="AT18" s="1" t="s">
        <v>24</v>
      </c>
      <c r="AU18" s="3" t="s">
        <v>24</v>
      </c>
      <c r="AV18" s="4" t="s">
        <v>24</v>
      </c>
      <c r="AW18" s="4" t="s">
        <v>24</v>
      </c>
      <c r="AX18" s="1" t="s">
        <v>24</v>
      </c>
      <c r="AY18" s="3" t="s">
        <v>24</v>
      </c>
      <c r="AZ18" s="4" t="s">
        <v>24</v>
      </c>
      <c r="BA18" s="1" t="s">
        <v>24</v>
      </c>
      <c r="BB18" s="3" t="s">
        <v>24</v>
      </c>
      <c r="BC18" s="7" t="s">
        <v>118</v>
      </c>
      <c r="BD18" s="1" t="s">
        <v>119</v>
      </c>
      <c r="BF18" s="5" t="s">
        <v>63</v>
      </c>
    </row>
    <row r="19" spans="1:58" ht="112" x14ac:dyDescent="0.2">
      <c r="A19" s="4" t="s">
        <v>59</v>
      </c>
      <c r="B19" s="4" t="s">
        <v>60</v>
      </c>
      <c r="C19" s="1">
        <v>909691</v>
      </c>
      <c r="D19" s="1" t="s">
        <v>61</v>
      </c>
      <c r="E19" s="1">
        <v>7292739246</v>
      </c>
      <c r="F19" s="1">
        <v>389337910</v>
      </c>
      <c r="G19" s="1">
        <v>733556688</v>
      </c>
      <c r="H19" s="5" t="s">
        <v>62</v>
      </c>
      <c r="I19" s="1" t="s">
        <v>61</v>
      </c>
      <c r="J19" s="5" t="s">
        <v>63</v>
      </c>
      <c r="K19" s="4" t="s">
        <v>64</v>
      </c>
      <c r="L19" s="4" t="s">
        <v>65</v>
      </c>
      <c r="M19" s="4" t="s">
        <v>65</v>
      </c>
      <c r="N19" s="4" t="s">
        <v>66</v>
      </c>
      <c r="O19" s="4" t="s">
        <v>67</v>
      </c>
      <c r="P19" s="1">
        <v>265</v>
      </c>
      <c r="Q19" s="1" t="s">
        <v>68</v>
      </c>
      <c r="R19" s="2" t="s">
        <v>69</v>
      </c>
      <c r="S19" s="4" t="s">
        <v>64</v>
      </c>
      <c r="T19" s="4" t="s">
        <v>65</v>
      </c>
      <c r="U19" s="4" t="s">
        <v>65</v>
      </c>
      <c r="V19" s="4" t="s">
        <v>66</v>
      </c>
      <c r="W19" s="4" t="s">
        <v>111</v>
      </c>
      <c r="X19" s="8">
        <v>265</v>
      </c>
      <c r="Y19" s="1" t="s">
        <v>68</v>
      </c>
      <c r="Z19" s="2" t="s">
        <v>69</v>
      </c>
      <c r="AA19" s="4" t="s">
        <v>68</v>
      </c>
      <c r="AB19" s="7" t="s">
        <v>81</v>
      </c>
      <c r="AC19" s="4" t="s">
        <v>64</v>
      </c>
      <c r="AD19" s="4" t="s">
        <v>65</v>
      </c>
      <c r="AE19" s="4" t="s">
        <v>65</v>
      </c>
      <c r="AF19" s="4" t="s">
        <v>66</v>
      </c>
      <c r="AG19" s="4" t="s">
        <v>72</v>
      </c>
      <c r="AH19" s="8" t="s">
        <v>78</v>
      </c>
      <c r="AI19" s="2" t="s">
        <v>80</v>
      </c>
      <c r="AJ19" s="4" t="s">
        <v>20</v>
      </c>
      <c r="AK19" s="4" t="s">
        <v>98</v>
      </c>
      <c r="AL19" s="1">
        <v>8800</v>
      </c>
      <c r="AM19" s="3">
        <v>45987</v>
      </c>
      <c r="AN19">
        <f>45.78*AL19</f>
        <v>402864</v>
      </c>
      <c r="AO19" s="3">
        <v>45987</v>
      </c>
      <c r="AP19" s="1" t="s">
        <v>24</v>
      </c>
      <c r="AQ19" s="3" t="s">
        <v>24</v>
      </c>
      <c r="AR19" s="4" t="s">
        <v>24</v>
      </c>
      <c r="AS19" s="4" t="s">
        <v>24</v>
      </c>
      <c r="AT19" s="1" t="s">
        <v>24</v>
      </c>
      <c r="AU19" s="3" t="s">
        <v>24</v>
      </c>
      <c r="AV19" s="4" t="s">
        <v>24</v>
      </c>
      <c r="AW19" s="4" t="s">
        <v>24</v>
      </c>
      <c r="AX19" s="1" t="s">
        <v>24</v>
      </c>
      <c r="AY19" s="3" t="s">
        <v>24</v>
      </c>
      <c r="AZ19" s="4" t="s">
        <v>24</v>
      </c>
      <c r="BA19" s="1" t="s">
        <v>24</v>
      </c>
      <c r="BB19" s="3" t="s">
        <v>24</v>
      </c>
      <c r="BC19" s="7" t="s">
        <v>118</v>
      </c>
      <c r="BD19" s="1" t="s">
        <v>119</v>
      </c>
      <c r="BF19" s="5" t="s">
        <v>63</v>
      </c>
    </row>
    <row r="20" spans="1:58" ht="112" x14ac:dyDescent="0.2">
      <c r="A20" s="4" t="s">
        <v>59</v>
      </c>
      <c r="B20" s="4" t="s">
        <v>60</v>
      </c>
      <c r="C20" s="1">
        <v>909691</v>
      </c>
      <c r="D20" s="1" t="s">
        <v>61</v>
      </c>
      <c r="E20" s="1">
        <v>7292739246</v>
      </c>
      <c r="F20" s="1">
        <v>389337910</v>
      </c>
      <c r="G20" s="1">
        <v>733556688</v>
      </c>
      <c r="H20" s="5" t="s">
        <v>62</v>
      </c>
      <c r="I20" s="1" t="s">
        <v>61</v>
      </c>
      <c r="J20" s="5" t="s">
        <v>63</v>
      </c>
      <c r="K20" s="4" t="s">
        <v>64</v>
      </c>
      <c r="L20" s="4" t="s">
        <v>65</v>
      </c>
      <c r="M20" s="4" t="s">
        <v>65</v>
      </c>
      <c r="N20" s="4" t="s">
        <v>66</v>
      </c>
      <c r="O20" s="4" t="s">
        <v>67</v>
      </c>
      <c r="P20" s="1">
        <v>265</v>
      </c>
      <c r="Q20" s="1" t="s">
        <v>68</v>
      </c>
      <c r="R20" s="2" t="s">
        <v>69</v>
      </c>
      <c r="S20" s="4" t="s">
        <v>64</v>
      </c>
      <c r="T20" s="4" t="s">
        <v>65</v>
      </c>
      <c r="U20" s="4" t="s">
        <v>65</v>
      </c>
      <c r="V20" s="4" t="s">
        <v>66</v>
      </c>
      <c r="W20" s="4" t="s">
        <v>111</v>
      </c>
      <c r="X20" s="8">
        <v>265</v>
      </c>
      <c r="Y20" s="1" t="s">
        <v>68</v>
      </c>
      <c r="Z20" s="2" t="s">
        <v>69</v>
      </c>
      <c r="AA20" s="4" t="s">
        <v>68</v>
      </c>
      <c r="AB20" s="7" t="s">
        <v>81</v>
      </c>
      <c r="AC20" s="4" t="s">
        <v>64</v>
      </c>
      <c r="AD20" s="4" t="s">
        <v>65</v>
      </c>
      <c r="AE20" s="4" t="s">
        <v>65</v>
      </c>
      <c r="AF20" s="4" t="s">
        <v>66</v>
      </c>
      <c r="AG20" s="4" t="s">
        <v>72</v>
      </c>
      <c r="AH20" s="8" t="s">
        <v>78</v>
      </c>
      <c r="AI20" s="2" t="s">
        <v>80</v>
      </c>
      <c r="AJ20" s="4" t="s">
        <v>20</v>
      </c>
      <c r="AK20" s="4" t="s">
        <v>99</v>
      </c>
      <c r="AL20" s="1">
        <v>10500</v>
      </c>
      <c r="AM20" s="3">
        <v>45988</v>
      </c>
      <c r="AN20">
        <f>38.37*AL20</f>
        <v>402885</v>
      </c>
      <c r="AO20" s="3">
        <v>45988</v>
      </c>
      <c r="AP20" s="1" t="s">
        <v>24</v>
      </c>
      <c r="AQ20" s="3" t="s">
        <v>24</v>
      </c>
      <c r="AR20" s="4" t="s">
        <v>24</v>
      </c>
      <c r="AS20" s="4" t="s">
        <v>24</v>
      </c>
      <c r="AT20" s="1" t="s">
        <v>24</v>
      </c>
      <c r="AU20" s="3" t="s">
        <v>24</v>
      </c>
      <c r="AV20" s="4" t="s">
        <v>24</v>
      </c>
      <c r="AW20" s="4" t="s">
        <v>24</v>
      </c>
      <c r="AX20" s="1" t="s">
        <v>24</v>
      </c>
      <c r="AY20" s="3" t="s">
        <v>24</v>
      </c>
      <c r="AZ20" s="4" t="s">
        <v>24</v>
      </c>
      <c r="BA20" s="1" t="s">
        <v>24</v>
      </c>
      <c r="BB20" s="3" t="s">
        <v>24</v>
      </c>
      <c r="BC20" s="7" t="s">
        <v>118</v>
      </c>
      <c r="BD20" s="1" t="s">
        <v>119</v>
      </c>
      <c r="BF20" s="5" t="s">
        <v>63</v>
      </c>
    </row>
    <row r="21" spans="1:58" ht="112" x14ac:dyDescent="0.2">
      <c r="A21" s="4" t="s">
        <v>59</v>
      </c>
      <c r="B21" s="4" t="s">
        <v>60</v>
      </c>
      <c r="C21" s="1">
        <v>909691</v>
      </c>
      <c r="D21" s="1" t="s">
        <v>61</v>
      </c>
      <c r="E21" s="1">
        <v>7292739246</v>
      </c>
      <c r="F21" s="1">
        <v>389337910</v>
      </c>
      <c r="G21" s="1">
        <v>733556688</v>
      </c>
      <c r="H21" s="5" t="s">
        <v>62</v>
      </c>
      <c r="I21" s="1" t="s">
        <v>61</v>
      </c>
      <c r="J21" s="5" t="s">
        <v>63</v>
      </c>
      <c r="K21" s="4" t="s">
        <v>64</v>
      </c>
      <c r="L21" s="4" t="s">
        <v>65</v>
      </c>
      <c r="M21" s="4" t="s">
        <v>65</v>
      </c>
      <c r="N21" s="4" t="s">
        <v>66</v>
      </c>
      <c r="O21" s="4" t="s">
        <v>67</v>
      </c>
      <c r="P21" s="1">
        <v>265</v>
      </c>
      <c r="Q21" s="1" t="s">
        <v>68</v>
      </c>
      <c r="R21" s="2" t="s">
        <v>69</v>
      </c>
      <c r="S21" s="4" t="s">
        <v>64</v>
      </c>
      <c r="T21" s="4" t="s">
        <v>65</v>
      </c>
      <c r="U21" s="4" t="s">
        <v>65</v>
      </c>
      <c r="V21" s="4" t="s">
        <v>66</v>
      </c>
      <c r="W21" s="4" t="s">
        <v>111</v>
      </c>
      <c r="X21" s="8">
        <v>265</v>
      </c>
      <c r="Y21" s="1" t="s">
        <v>68</v>
      </c>
      <c r="Z21" s="2" t="s">
        <v>69</v>
      </c>
      <c r="AA21" s="4" t="s">
        <v>68</v>
      </c>
      <c r="AB21" s="7" t="s">
        <v>81</v>
      </c>
      <c r="AC21" s="4" t="s">
        <v>64</v>
      </c>
      <c r="AD21" s="4" t="s">
        <v>65</v>
      </c>
      <c r="AE21" s="4" t="s">
        <v>65</v>
      </c>
      <c r="AF21" s="4" t="s">
        <v>66</v>
      </c>
      <c r="AG21" s="4" t="s">
        <v>72</v>
      </c>
      <c r="AH21" s="8" t="s">
        <v>78</v>
      </c>
      <c r="AI21" s="2" t="s">
        <v>80</v>
      </c>
      <c r="AJ21" s="4" t="s">
        <v>20</v>
      </c>
      <c r="AK21" s="4" t="s">
        <v>100</v>
      </c>
      <c r="AL21" s="1">
        <v>8800</v>
      </c>
      <c r="AM21" s="3">
        <v>45989</v>
      </c>
      <c r="AN21">
        <f>45.5*AL21</f>
        <v>400400</v>
      </c>
      <c r="AO21" s="3">
        <v>45989</v>
      </c>
      <c r="AP21" s="1" t="s">
        <v>24</v>
      </c>
      <c r="AQ21" s="3" t="s">
        <v>24</v>
      </c>
      <c r="AR21" s="4" t="s">
        <v>24</v>
      </c>
      <c r="AS21" s="4" t="s">
        <v>24</v>
      </c>
      <c r="AT21" s="1" t="s">
        <v>24</v>
      </c>
      <c r="AU21" s="3" t="s">
        <v>24</v>
      </c>
      <c r="AV21" s="4" t="s">
        <v>24</v>
      </c>
      <c r="AW21" s="4" t="s">
        <v>24</v>
      </c>
      <c r="AX21" s="1" t="s">
        <v>24</v>
      </c>
      <c r="AY21" s="3" t="s">
        <v>24</v>
      </c>
      <c r="AZ21" s="4" t="s">
        <v>24</v>
      </c>
      <c r="BA21" s="1" t="s">
        <v>24</v>
      </c>
      <c r="BB21" s="3" t="s">
        <v>24</v>
      </c>
      <c r="BC21" s="7" t="s">
        <v>118</v>
      </c>
      <c r="BD21" s="1" t="s">
        <v>119</v>
      </c>
      <c r="BF21" s="5" t="s">
        <v>63</v>
      </c>
    </row>
    <row r="22" spans="1:58" ht="112" x14ac:dyDescent="0.2">
      <c r="A22" s="4" t="s">
        <v>59</v>
      </c>
      <c r="B22" s="4" t="s">
        <v>60</v>
      </c>
      <c r="C22" s="1">
        <v>909691</v>
      </c>
      <c r="D22" s="1" t="s">
        <v>61</v>
      </c>
      <c r="E22" s="1">
        <v>7292739246</v>
      </c>
      <c r="F22" s="1">
        <v>389337910</v>
      </c>
      <c r="G22" s="1">
        <v>733556688</v>
      </c>
      <c r="H22" s="5" t="s">
        <v>62</v>
      </c>
      <c r="I22" s="1" t="s">
        <v>61</v>
      </c>
      <c r="J22" s="5" t="s">
        <v>63</v>
      </c>
      <c r="K22" s="4" t="s">
        <v>64</v>
      </c>
      <c r="L22" s="4" t="s">
        <v>65</v>
      </c>
      <c r="M22" s="4" t="s">
        <v>65</v>
      </c>
      <c r="N22" s="4" t="s">
        <v>66</v>
      </c>
      <c r="O22" s="4" t="s">
        <v>67</v>
      </c>
      <c r="P22" s="1">
        <v>265</v>
      </c>
      <c r="Q22" s="1" t="s">
        <v>68</v>
      </c>
      <c r="R22" s="2" t="s">
        <v>69</v>
      </c>
      <c r="S22" s="4" t="s">
        <v>64</v>
      </c>
      <c r="T22" s="4" t="s">
        <v>65</v>
      </c>
      <c r="U22" s="4" t="s">
        <v>65</v>
      </c>
      <c r="V22" s="4" t="s">
        <v>66</v>
      </c>
      <c r="W22" s="4" t="s">
        <v>111</v>
      </c>
      <c r="X22" s="8">
        <v>265</v>
      </c>
      <c r="Y22" s="1" t="s">
        <v>68</v>
      </c>
      <c r="Z22" s="2" t="s">
        <v>69</v>
      </c>
      <c r="AA22" s="4" t="s">
        <v>68</v>
      </c>
      <c r="AB22" s="7" t="s">
        <v>81</v>
      </c>
      <c r="AC22" s="4" t="s">
        <v>64</v>
      </c>
      <c r="AD22" s="4" t="s">
        <v>65</v>
      </c>
      <c r="AE22" s="4" t="s">
        <v>65</v>
      </c>
      <c r="AF22" s="4" t="s">
        <v>66</v>
      </c>
      <c r="AG22" s="4" t="s">
        <v>72</v>
      </c>
      <c r="AH22" s="8" t="s">
        <v>78</v>
      </c>
      <c r="AI22" s="2" t="s">
        <v>80</v>
      </c>
      <c r="AJ22" s="4" t="s">
        <v>20</v>
      </c>
      <c r="AK22" s="4" t="s">
        <v>101</v>
      </c>
      <c r="AL22" s="1">
        <v>9500</v>
      </c>
      <c r="AM22" s="3">
        <v>45990</v>
      </c>
      <c r="AN22">
        <f>34.13*AL22</f>
        <v>324235</v>
      </c>
      <c r="AO22" s="3">
        <v>45990</v>
      </c>
      <c r="AP22" s="1" t="s">
        <v>24</v>
      </c>
      <c r="AQ22" s="3" t="s">
        <v>24</v>
      </c>
      <c r="AR22" s="4" t="s">
        <v>24</v>
      </c>
      <c r="AS22" s="4" t="s">
        <v>24</v>
      </c>
      <c r="AT22" s="1" t="s">
        <v>24</v>
      </c>
      <c r="AU22" s="3" t="s">
        <v>24</v>
      </c>
      <c r="AV22" s="4" t="s">
        <v>24</v>
      </c>
      <c r="AW22" s="4" t="s">
        <v>24</v>
      </c>
      <c r="AX22" s="1" t="s">
        <v>24</v>
      </c>
      <c r="AY22" s="3" t="s">
        <v>24</v>
      </c>
      <c r="AZ22" s="4" t="s">
        <v>24</v>
      </c>
      <c r="BA22" s="1" t="s">
        <v>24</v>
      </c>
      <c r="BB22" s="3" t="s">
        <v>24</v>
      </c>
      <c r="BC22" s="7" t="s">
        <v>118</v>
      </c>
      <c r="BD22" s="1" t="s">
        <v>119</v>
      </c>
      <c r="BF22" s="5" t="s">
        <v>63</v>
      </c>
    </row>
    <row r="23" spans="1:58" ht="112" x14ac:dyDescent="0.2">
      <c r="A23" s="4" t="s">
        <v>59</v>
      </c>
      <c r="B23" s="4" t="s">
        <v>60</v>
      </c>
      <c r="C23" s="1">
        <v>909691</v>
      </c>
      <c r="D23" s="1" t="s">
        <v>61</v>
      </c>
      <c r="E23" s="1">
        <v>7292739246</v>
      </c>
      <c r="F23" s="1">
        <v>389337910</v>
      </c>
      <c r="G23" s="1">
        <v>733556688</v>
      </c>
      <c r="H23" s="5" t="s">
        <v>62</v>
      </c>
      <c r="I23" s="1" t="s">
        <v>61</v>
      </c>
      <c r="J23" s="5" t="s">
        <v>63</v>
      </c>
      <c r="K23" s="4" t="s">
        <v>64</v>
      </c>
      <c r="L23" s="4" t="s">
        <v>65</v>
      </c>
      <c r="M23" s="4" t="s">
        <v>65</v>
      </c>
      <c r="N23" s="4" t="s">
        <v>66</v>
      </c>
      <c r="O23" s="4" t="s">
        <v>67</v>
      </c>
      <c r="P23" s="1">
        <v>265</v>
      </c>
      <c r="Q23" s="1" t="s">
        <v>68</v>
      </c>
      <c r="R23" s="2" t="s">
        <v>69</v>
      </c>
      <c r="S23" s="4" t="s">
        <v>64</v>
      </c>
      <c r="T23" s="4" t="s">
        <v>65</v>
      </c>
      <c r="U23" s="4" t="s">
        <v>65</v>
      </c>
      <c r="V23" s="4" t="s">
        <v>66</v>
      </c>
      <c r="W23" s="4" t="s">
        <v>111</v>
      </c>
      <c r="X23" s="8">
        <v>265</v>
      </c>
      <c r="Y23" s="1" t="s">
        <v>68</v>
      </c>
      <c r="Z23" s="2" t="s">
        <v>69</v>
      </c>
      <c r="AA23" s="4" t="s">
        <v>68</v>
      </c>
      <c r="AB23" s="7" t="s">
        <v>81</v>
      </c>
      <c r="AC23" s="4" t="s">
        <v>64</v>
      </c>
      <c r="AD23" s="4" t="s">
        <v>65</v>
      </c>
      <c r="AE23" s="4" t="s">
        <v>65</v>
      </c>
      <c r="AF23" s="4" t="s">
        <v>66</v>
      </c>
      <c r="AG23" s="4" t="s">
        <v>72</v>
      </c>
      <c r="AH23" s="8" t="s">
        <v>78</v>
      </c>
      <c r="AI23" s="2" t="s">
        <v>80</v>
      </c>
      <c r="AJ23" s="4" t="s">
        <v>20</v>
      </c>
      <c r="AK23" s="4" t="s">
        <v>102</v>
      </c>
      <c r="AL23" s="1">
        <v>9300</v>
      </c>
      <c r="AM23" s="3">
        <v>45991</v>
      </c>
      <c r="AN23">
        <f>34.46*AL23</f>
        <v>320478</v>
      </c>
      <c r="AO23" s="3">
        <v>45991</v>
      </c>
      <c r="AP23" s="1" t="s">
        <v>24</v>
      </c>
      <c r="AQ23" s="3" t="s">
        <v>24</v>
      </c>
      <c r="AR23" s="4" t="s">
        <v>24</v>
      </c>
      <c r="AS23" s="4" t="s">
        <v>24</v>
      </c>
      <c r="AT23" s="1" t="s">
        <v>24</v>
      </c>
      <c r="AU23" s="3" t="s">
        <v>24</v>
      </c>
      <c r="AV23" s="4" t="s">
        <v>24</v>
      </c>
      <c r="AW23" s="4" t="s">
        <v>24</v>
      </c>
      <c r="AX23" s="1" t="s">
        <v>24</v>
      </c>
      <c r="AY23" s="3" t="s">
        <v>24</v>
      </c>
      <c r="AZ23" s="4" t="s">
        <v>24</v>
      </c>
      <c r="BA23" s="1" t="s">
        <v>24</v>
      </c>
      <c r="BB23" s="3" t="s">
        <v>24</v>
      </c>
      <c r="BC23" s="7" t="s">
        <v>118</v>
      </c>
      <c r="BD23" s="1" t="s">
        <v>119</v>
      </c>
      <c r="BF23" s="5" t="s">
        <v>63</v>
      </c>
    </row>
    <row r="24" spans="1:58" ht="112" x14ac:dyDescent="0.2">
      <c r="A24" s="4" t="s">
        <v>59</v>
      </c>
      <c r="B24" s="4" t="s">
        <v>60</v>
      </c>
      <c r="C24" s="1">
        <v>909691</v>
      </c>
      <c r="D24" s="1" t="s">
        <v>61</v>
      </c>
      <c r="E24" s="1">
        <v>7292739246</v>
      </c>
      <c r="F24" s="1">
        <v>389337910</v>
      </c>
      <c r="G24" s="1">
        <v>733556688</v>
      </c>
      <c r="H24" s="5" t="s">
        <v>62</v>
      </c>
      <c r="I24" s="1" t="s">
        <v>61</v>
      </c>
      <c r="J24" s="5" t="s">
        <v>63</v>
      </c>
      <c r="K24" s="4" t="s">
        <v>64</v>
      </c>
      <c r="L24" s="4" t="s">
        <v>65</v>
      </c>
      <c r="M24" s="4" t="s">
        <v>65</v>
      </c>
      <c r="N24" s="4" t="s">
        <v>66</v>
      </c>
      <c r="O24" s="4" t="s">
        <v>67</v>
      </c>
      <c r="P24" s="1">
        <v>265</v>
      </c>
      <c r="Q24" s="1" t="s">
        <v>68</v>
      </c>
      <c r="R24" s="2" t="s">
        <v>69</v>
      </c>
      <c r="S24" s="4" t="s">
        <v>64</v>
      </c>
      <c r="T24" s="4" t="s">
        <v>65</v>
      </c>
      <c r="U24" s="4" t="s">
        <v>65</v>
      </c>
      <c r="V24" s="4" t="s">
        <v>66</v>
      </c>
      <c r="W24" s="4" t="s">
        <v>111</v>
      </c>
      <c r="X24" s="8">
        <v>265</v>
      </c>
      <c r="Y24" s="1" t="s">
        <v>68</v>
      </c>
      <c r="Z24" s="2" t="s">
        <v>69</v>
      </c>
      <c r="AA24" s="4" t="s">
        <v>68</v>
      </c>
      <c r="AB24" s="7" t="s">
        <v>81</v>
      </c>
      <c r="AC24" s="4" t="s">
        <v>64</v>
      </c>
      <c r="AD24" s="4" t="s">
        <v>65</v>
      </c>
      <c r="AE24" s="4" t="s">
        <v>65</v>
      </c>
      <c r="AF24" s="4" t="s">
        <v>66</v>
      </c>
      <c r="AG24" s="4" t="s">
        <v>72</v>
      </c>
      <c r="AH24" s="8" t="s">
        <v>79</v>
      </c>
      <c r="AI24" s="2" t="s">
        <v>80</v>
      </c>
      <c r="AJ24" s="4" t="s">
        <v>20</v>
      </c>
      <c r="AK24" s="4" t="s">
        <v>103</v>
      </c>
      <c r="AL24" s="1">
        <v>9800</v>
      </c>
      <c r="AM24" s="3">
        <v>45992</v>
      </c>
      <c r="AN24">
        <f>38.37*AL24</f>
        <v>376026</v>
      </c>
      <c r="AO24" s="3">
        <v>45992</v>
      </c>
      <c r="AP24" s="1" t="s">
        <v>24</v>
      </c>
      <c r="AQ24" s="3" t="s">
        <v>24</v>
      </c>
      <c r="AR24" s="4" t="s">
        <v>24</v>
      </c>
      <c r="AS24" s="4" t="s">
        <v>24</v>
      </c>
      <c r="AT24" s="1" t="s">
        <v>24</v>
      </c>
      <c r="AU24" s="3" t="s">
        <v>24</v>
      </c>
      <c r="AV24" s="4" t="s">
        <v>24</v>
      </c>
      <c r="AW24" s="4" t="s">
        <v>24</v>
      </c>
      <c r="AX24" s="1" t="s">
        <v>24</v>
      </c>
      <c r="AY24" s="3" t="s">
        <v>24</v>
      </c>
      <c r="AZ24" s="4" t="s">
        <v>24</v>
      </c>
      <c r="BA24" s="1" t="s">
        <v>24</v>
      </c>
      <c r="BB24" s="3" t="s">
        <v>24</v>
      </c>
      <c r="BC24" s="7" t="s">
        <v>118</v>
      </c>
      <c r="BD24" s="1" t="s">
        <v>119</v>
      </c>
      <c r="BF24" s="5" t="s">
        <v>63</v>
      </c>
    </row>
    <row r="25" spans="1:58" ht="112" x14ac:dyDescent="0.2">
      <c r="A25" s="4" t="s">
        <v>59</v>
      </c>
      <c r="B25" s="4" t="s">
        <v>60</v>
      </c>
      <c r="C25" s="1">
        <v>909691</v>
      </c>
      <c r="D25" s="1" t="s">
        <v>61</v>
      </c>
      <c r="E25" s="1">
        <v>7292739246</v>
      </c>
      <c r="F25" s="1">
        <v>389337910</v>
      </c>
      <c r="G25" s="1">
        <v>733556688</v>
      </c>
      <c r="H25" s="5" t="s">
        <v>62</v>
      </c>
      <c r="I25" s="1" t="s">
        <v>61</v>
      </c>
      <c r="J25" s="5" t="s">
        <v>63</v>
      </c>
      <c r="K25" s="4" t="s">
        <v>64</v>
      </c>
      <c r="L25" s="4" t="s">
        <v>65</v>
      </c>
      <c r="M25" s="4" t="s">
        <v>65</v>
      </c>
      <c r="N25" s="4" t="s">
        <v>66</v>
      </c>
      <c r="O25" s="4" t="s">
        <v>67</v>
      </c>
      <c r="P25" s="1">
        <v>265</v>
      </c>
      <c r="Q25" s="1" t="s">
        <v>68</v>
      </c>
      <c r="R25" s="2" t="s">
        <v>69</v>
      </c>
      <c r="S25" s="4" t="s">
        <v>64</v>
      </c>
      <c r="T25" s="4" t="s">
        <v>65</v>
      </c>
      <c r="U25" s="4" t="s">
        <v>65</v>
      </c>
      <c r="V25" s="4" t="s">
        <v>66</v>
      </c>
      <c r="W25" s="4" t="s">
        <v>111</v>
      </c>
      <c r="X25" s="8">
        <v>265</v>
      </c>
      <c r="Y25" s="1" t="s">
        <v>68</v>
      </c>
      <c r="Z25" s="2" t="s">
        <v>69</v>
      </c>
      <c r="AA25" s="4" t="s">
        <v>68</v>
      </c>
      <c r="AB25" s="7" t="s">
        <v>81</v>
      </c>
      <c r="AC25" s="4" t="s">
        <v>64</v>
      </c>
      <c r="AD25" s="4" t="s">
        <v>65</v>
      </c>
      <c r="AE25" s="4" t="s">
        <v>65</v>
      </c>
      <c r="AF25" s="4" t="s">
        <v>66</v>
      </c>
      <c r="AG25" s="4" t="s">
        <v>72</v>
      </c>
      <c r="AH25" s="8" t="s">
        <v>79</v>
      </c>
      <c r="AI25" s="2" t="s">
        <v>80</v>
      </c>
      <c r="AJ25" s="4" t="s">
        <v>20</v>
      </c>
      <c r="AK25" s="4" t="s">
        <v>104</v>
      </c>
      <c r="AL25" s="1">
        <v>9500</v>
      </c>
      <c r="AM25" s="3">
        <v>45993</v>
      </c>
      <c r="AN25">
        <f>45.39*AL25</f>
        <v>431205</v>
      </c>
      <c r="AO25" s="3">
        <v>45993</v>
      </c>
      <c r="AP25" s="1" t="s">
        <v>24</v>
      </c>
      <c r="AQ25" s="3" t="s">
        <v>24</v>
      </c>
      <c r="AR25" s="4" t="s">
        <v>24</v>
      </c>
      <c r="AS25" s="4" t="s">
        <v>24</v>
      </c>
      <c r="AT25" s="1" t="s">
        <v>24</v>
      </c>
      <c r="AU25" s="3" t="s">
        <v>24</v>
      </c>
      <c r="AV25" s="4" t="s">
        <v>24</v>
      </c>
      <c r="AW25" s="4" t="s">
        <v>24</v>
      </c>
      <c r="AX25" s="1" t="s">
        <v>24</v>
      </c>
      <c r="AY25" s="3" t="s">
        <v>24</v>
      </c>
      <c r="AZ25" s="4" t="s">
        <v>24</v>
      </c>
      <c r="BA25" s="1" t="s">
        <v>24</v>
      </c>
      <c r="BB25" s="3" t="s">
        <v>24</v>
      </c>
      <c r="BC25" s="7" t="s">
        <v>118</v>
      </c>
      <c r="BD25" s="1" t="s">
        <v>119</v>
      </c>
      <c r="BF25" s="5" t="s">
        <v>63</v>
      </c>
    </row>
    <row r="26" spans="1:58" ht="112" x14ac:dyDescent="0.2">
      <c r="A26" s="4" t="s">
        <v>59</v>
      </c>
      <c r="B26" s="4" t="s">
        <v>60</v>
      </c>
      <c r="C26" s="1">
        <v>909691</v>
      </c>
      <c r="D26" s="1" t="s">
        <v>61</v>
      </c>
      <c r="E26" s="1">
        <v>7292739246</v>
      </c>
      <c r="F26" s="1">
        <v>389337910</v>
      </c>
      <c r="G26" s="1">
        <v>733556688</v>
      </c>
      <c r="H26" s="5" t="s">
        <v>62</v>
      </c>
      <c r="I26" s="1" t="s">
        <v>61</v>
      </c>
      <c r="J26" s="5" t="s">
        <v>63</v>
      </c>
      <c r="K26" s="4" t="s">
        <v>64</v>
      </c>
      <c r="L26" s="4" t="s">
        <v>65</v>
      </c>
      <c r="M26" s="4" t="s">
        <v>65</v>
      </c>
      <c r="N26" s="4" t="s">
        <v>66</v>
      </c>
      <c r="O26" s="4" t="s">
        <v>67</v>
      </c>
      <c r="P26" s="1">
        <v>265</v>
      </c>
      <c r="Q26" s="1" t="s">
        <v>68</v>
      </c>
      <c r="R26" s="2" t="s">
        <v>69</v>
      </c>
      <c r="S26" s="4" t="s">
        <v>64</v>
      </c>
      <c r="T26" s="4" t="s">
        <v>65</v>
      </c>
      <c r="U26" s="4" t="s">
        <v>65</v>
      </c>
      <c r="V26" s="4" t="s">
        <v>66</v>
      </c>
      <c r="W26" s="4" t="s">
        <v>111</v>
      </c>
      <c r="X26" s="8">
        <v>265</v>
      </c>
      <c r="Y26" s="1" t="s">
        <v>68</v>
      </c>
      <c r="Z26" s="2" t="s">
        <v>69</v>
      </c>
      <c r="AA26" s="4" t="s">
        <v>68</v>
      </c>
      <c r="AB26" s="7" t="s">
        <v>81</v>
      </c>
      <c r="AC26" s="4" t="s">
        <v>64</v>
      </c>
      <c r="AD26" s="4" t="s">
        <v>65</v>
      </c>
      <c r="AE26" s="4" t="s">
        <v>65</v>
      </c>
      <c r="AF26" s="4" t="s">
        <v>66</v>
      </c>
      <c r="AG26" s="4" t="s">
        <v>72</v>
      </c>
      <c r="AH26" s="8" t="s">
        <v>79</v>
      </c>
      <c r="AI26" s="2" t="s">
        <v>80</v>
      </c>
      <c r="AJ26" s="4" t="s">
        <v>20</v>
      </c>
      <c r="AK26" s="4" t="s">
        <v>105</v>
      </c>
      <c r="AL26" s="1">
        <v>9500</v>
      </c>
      <c r="AM26" s="3">
        <v>45994</v>
      </c>
      <c r="AN26">
        <f>56.05*AL26</f>
        <v>532475</v>
      </c>
      <c r="AO26" s="3">
        <v>45994</v>
      </c>
      <c r="AP26" s="1" t="s">
        <v>24</v>
      </c>
      <c r="AQ26" s="3" t="s">
        <v>24</v>
      </c>
      <c r="AR26" s="4" t="s">
        <v>24</v>
      </c>
      <c r="AS26" s="4" t="s">
        <v>24</v>
      </c>
      <c r="AT26" s="1" t="s">
        <v>24</v>
      </c>
      <c r="AU26" s="3" t="s">
        <v>24</v>
      </c>
      <c r="AV26" s="4" t="s">
        <v>24</v>
      </c>
      <c r="AW26" s="4" t="s">
        <v>24</v>
      </c>
      <c r="AX26" s="1" t="s">
        <v>24</v>
      </c>
      <c r="AY26" s="3" t="s">
        <v>24</v>
      </c>
      <c r="AZ26" s="4" t="s">
        <v>24</v>
      </c>
      <c r="BA26" s="1" t="s">
        <v>24</v>
      </c>
      <c r="BB26" s="3" t="s">
        <v>24</v>
      </c>
      <c r="BC26" s="7" t="s">
        <v>118</v>
      </c>
      <c r="BD26" s="1" t="s">
        <v>119</v>
      </c>
      <c r="BF26" s="5" t="s">
        <v>63</v>
      </c>
    </row>
    <row r="27" spans="1:58" ht="112" x14ac:dyDescent="0.2">
      <c r="A27" s="4" t="s">
        <v>59</v>
      </c>
      <c r="B27" s="4" t="s">
        <v>60</v>
      </c>
      <c r="C27" s="1">
        <v>909691</v>
      </c>
      <c r="D27" s="1" t="s">
        <v>61</v>
      </c>
      <c r="E27" s="1">
        <v>7292739246</v>
      </c>
      <c r="F27" s="1">
        <v>389337910</v>
      </c>
      <c r="G27" s="1">
        <v>733556688</v>
      </c>
      <c r="H27" s="5" t="s">
        <v>62</v>
      </c>
      <c r="I27" s="1" t="s">
        <v>61</v>
      </c>
      <c r="J27" s="5" t="s">
        <v>63</v>
      </c>
      <c r="K27" s="4" t="s">
        <v>64</v>
      </c>
      <c r="L27" s="4" t="s">
        <v>65</v>
      </c>
      <c r="M27" s="4" t="s">
        <v>65</v>
      </c>
      <c r="N27" s="4" t="s">
        <v>66</v>
      </c>
      <c r="O27" s="4" t="s">
        <v>67</v>
      </c>
      <c r="P27" s="1">
        <v>265</v>
      </c>
      <c r="Q27" s="1" t="s">
        <v>68</v>
      </c>
      <c r="R27" s="2" t="s">
        <v>69</v>
      </c>
      <c r="S27" s="4" t="s">
        <v>64</v>
      </c>
      <c r="T27" s="4" t="s">
        <v>65</v>
      </c>
      <c r="U27" s="4" t="s">
        <v>65</v>
      </c>
      <c r="V27" s="4" t="s">
        <v>66</v>
      </c>
      <c r="W27" s="4" t="s">
        <v>111</v>
      </c>
      <c r="X27" s="8">
        <v>265</v>
      </c>
      <c r="Y27" s="1" t="s">
        <v>68</v>
      </c>
      <c r="Z27" s="2" t="s">
        <v>69</v>
      </c>
      <c r="AA27" s="4" t="s">
        <v>68</v>
      </c>
      <c r="AB27" s="7" t="s">
        <v>81</v>
      </c>
      <c r="AC27" s="4" t="s">
        <v>64</v>
      </c>
      <c r="AD27" s="4" t="s">
        <v>65</v>
      </c>
      <c r="AE27" s="4" t="s">
        <v>65</v>
      </c>
      <c r="AF27" s="4" t="s">
        <v>66</v>
      </c>
      <c r="AG27" s="4" t="s">
        <v>72</v>
      </c>
      <c r="AH27" s="8" t="s">
        <v>79</v>
      </c>
      <c r="AI27" s="2" t="s">
        <v>80</v>
      </c>
      <c r="AJ27" s="4" t="s">
        <v>20</v>
      </c>
      <c r="AK27" s="4" t="s">
        <v>106</v>
      </c>
      <c r="AL27" s="1">
        <v>9300</v>
      </c>
      <c r="AM27" s="3">
        <v>45995</v>
      </c>
      <c r="AN27">
        <f>34.64*AL27</f>
        <v>322152</v>
      </c>
      <c r="AO27" s="3">
        <v>45995</v>
      </c>
      <c r="AP27" s="1" t="s">
        <v>24</v>
      </c>
      <c r="AQ27" s="3" t="s">
        <v>24</v>
      </c>
      <c r="AR27" s="4" t="s">
        <v>24</v>
      </c>
      <c r="AS27" s="4" t="s">
        <v>24</v>
      </c>
      <c r="AT27" s="1" t="s">
        <v>24</v>
      </c>
      <c r="AU27" s="3" t="s">
        <v>24</v>
      </c>
      <c r="AV27" s="4" t="s">
        <v>24</v>
      </c>
      <c r="AW27" s="4" t="s">
        <v>24</v>
      </c>
      <c r="AX27" s="1" t="s">
        <v>24</v>
      </c>
      <c r="AY27" s="3" t="s">
        <v>24</v>
      </c>
      <c r="AZ27" s="4" t="s">
        <v>24</v>
      </c>
      <c r="BA27" s="1" t="s">
        <v>24</v>
      </c>
      <c r="BB27" s="3" t="s">
        <v>24</v>
      </c>
      <c r="BC27" s="7" t="s">
        <v>118</v>
      </c>
      <c r="BD27" s="1" t="s">
        <v>119</v>
      </c>
      <c r="BF27" s="5" t="s">
        <v>63</v>
      </c>
    </row>
    <row r="28" spans="1:58" ht="112" x14ac:dyDescent="0.2">
      <c r="A28" s="4" t="s">
        <v>59</v>
      </c>
      <c r="B28" s="4" t="s">
        <v>60</v>
      </c>
      <c r="C28" s="1">
        <v>909691</v>
      </c>
      <c r="D28" s="1" t="s">
        <v>61</v>
      </c>
      <c r="E28" s="1">
        <v>7292739246</v>
      </c>
      <c r="F28" s="1">
        <v>389337910</v>
      </c>
      <c r="G28" s="1">
        <v>733556688</v>
      </c>
      <c r="H28" s="5" t="s">
        <v>62</v>
      </c>
      <c r="I28" s="1" t="s">
        <v>61</v>
      </c>
      <c r="J28" s="5" t="s">
        <v>63</v>
      </c>
      <c r="K28" s="4" t="s">
        <v>64</v>
      </c>
      <c r="L28" s="4" t="s">
        <v>65</v>
      </c>
      <c r="M28" s="4" t="s">
        <v>65</v>
      </c>
      <c r="N28" s="4" t="s">
        <v>66</v>
      </c>
      <c r="O28" s="4" t="s">
        <v>67</v>
      </c>
      <c r="P28" s="1">
        <v>265</v>
      </c>
      <c r="Q28" s="1" t="s">
        <v>68</v>
      </c>
      <c r="R28" s="2" t="s">
        <v>69</v>
      </c>
      <c r="S28" s="4" t="s">
        <v>64</v>
      </c>
      <c r="T28" s="4" t="s">
        <v>65</v>
      </c>
      <c r="U28" s="4" t="s">
        <v>65</v>
      </c>
      <c r="V28" s="4" t="s">
        <v>66</v>
      </c>
      <c r="W28" s="4" t="s">
        <v>111</v>
      </c>
      <c r="X28" s="8">
        <v>265</v>
      </c>
      <c r="Y28" s="1" t="s">
        <v>68</v>
      </c>
      <c r="Z28" s="2" t="s">
        <v>69</v>
      </c>
      <c r="AA28" s="4" t="s">
        <v>68</v>
      </c>
      <c r="AB28" s="7" t="s">
        <v>81</v>
      </c>
      <c r="AC28" s="4" t="s">
        <v>64</v>
      </c>
      <c r="AD28" s="4" t="s">
        <v>65</v>
      </c>
      <c r="AE28" s="4" t="s">
        <v>65</v>
      </c>
      <c r="AF28" s="4" t="s">
        <v>66</v>
      </c>
      <c r="AG28" s="4" t="s">
        <v>72</v>
      </c>
      <c r="AH28" s="9" t="s">
        <v>79</v>
      </c>
      <c r="AI28" s="2" t="s">
        <v>80</v>
      </c>
      <c r="AJ28" s="4" t="s">
        <v>20</v>
      </c>
      <c r="AK28" s="4" t="s">
        <v>107</v>
      </c>
      <c r="AL28" s="1">
        <v>9300</v>
      </c>
      <c r="AM28" s="3">
        <v>45996</v>
      </c>
      <c r="AN28">
        <f>34.69*AL28</f>
        <v>322617</v>
      </c>
      <c r="AO28" s="3">
        <v>45996</v>
      </c>
      <c r="AP28" s="1" t="s">
        <v>24</v>
      </c>
      <c r="AQ28" s="3" t="s">
        <v>24</v>
      </c>
      <c r="AR28" s="4" t="s">
        <v>24</v>
      </c>
      <c r="AS28" s="4" t="s">
        <v>24</v>
      </c>
      <c r="AT28" s="1" t="s">
        <v>24</v>
      </c>
      <c r="AU28" s="3" t="s">
        <v>24</v>
      </c>
      <c r="AV28" s="4" t="s">
        <v>24</v>
      </c>
      <c r="AW28" s="4" t="s">
        <v>24</v>
      </c>
      <c r="AX28" s="1" t="s">
        <v>24</v>
      </c>
      <c r="AY28" s="3" t="s">
        <v>24</v>
      </c>
      <c r="AZ28" s="4" t="s">
        <v>24</v>
      </c>
      <c r="BA28" s="1" t="s">
        <v>24</v>
      </c>
      <c r="BB28" s="3" t="s">
        <v>24</v>
      </c>
      <c r="BC28" s="7" t="s">
        <v>118</v>
      </c>
      <c r="BD28" s="1" t="s">
        <v>119</v>
      </c>
      <c r="BF28" s="5" t="s">
        <v>63</v>
      </c>
    </row>
    <row r="29" spans="1:58" ht="112" x14ac:dyDescent="0.2">
      <c r="A29" s="4" t="s">
        <v>59</v>
      </c>
      <c r="B29" s="4" t="s">
        <v>60</v>
      </c>
      <c r="C29" s="1">
        <v>909691</v>
      </c>
      <c r="D29" s="1" t="s">
        <v>61</v>
      </c>
      <c r="E29" s="1">
        <v>7292739246</v>
      </c>
      <c r="F29" s="1">
        <v>389337910</v>
      </c>
      <c r="G29" s="1">
        <v>733556688</v>
      </c>
      <c r="H29" s="5" t="s">
        <v>62</v>
      </c>
      <c r="I29" s="1" t="s">
        <v>61</v>
      </c>
      <c r="J29" s="5" t="s">
        <v>63</v>
      </c>
      <c r="K29" s="4" t="s">
        <v>64</v>
      </c>
      <c r="L29" s="4" t="s">
        <v>65</v>
      </c>
      <c r="M29" s="4" t="s">
        <v>65</v>
      </c>
      <c r="N29" s="4" t="s">
        <v>66</v>
      </c>
      <c r="O29" s="4" t="s">
        <v>67</v>
      </c>
      <c r="P29" s="1">
        <v>265</v>
      </c>
      <c r="Q29" s="1" t="s">
        <v>68</v>
      </c>
      <c r="R29" s="2" t="s">
        <v>69</v>
      </c>
      <c r="S29" s="4" t="s">
        <v>64</v>
      </c>
      <c r="T29" s="4" t="s">
        <v>65</v>
      </c>
      <c r="U29" s="4" t="s">
        <v>65</v>
      </c>
      <c r="V29" s="4" t="s">
        <v>66</v>
      </c>
      <c r="W29" s="4" t="s">
        <v>111</v>
      </c>
      <c r="X29" s="8">
        <v>265</v>
      </c>
      <c r="Y29" s="1" t="s">
        <v>68</v>
      </c>
      <c r="Z29" s="2" t="s">
        <v>69</v>
      </c>
      <c r="AA29" s="4" t="s">
        <v>68</v>
      </c>
      <c r="AB29" s="7" t="s">
        <v>81</v>
      </c>
      <c r="AC29" s="4" t="s">
        <v>64</v>
      </c>
      <c r="AD29" s="4" t="s">
        <v>65</v>
      </c>
      <c r="AE29" s="4" t="s">
        <v>65</v>
      </c>
      <c r="AF29" s="4" t="s">
        <v>66</v>
      </c>
      <c r="AG29" s="4" t="s">
        <v>72</v>
      </c>
      <c r="AH29" s="9">
        <v>3</v>
      </c>
      <c r="AI29" s="2" t="s">
        <v>80</v>
      </c>
      <c r="AJ29" s="4" t="s">
        <v>20</v>
      </c>
      <c r="AK29" s="4" t="s">
        <v>108</v>
      </c>
      <c r="AL29" s="1">
        <v>9500</v>
      </c>
      <c r="AM29" s="3">
        <v>45997</v>
      </c>
      <c r="AN29">
        <f>45.02*AL29</f>
        <v>427690.00000000006</v>
      </c>
      <c r="AO29" s="3">
        <v>45997</v>
      </c>
      <c r="AP29" s="1" t="s">
        <v>24</v>
      </c>
      <c r="AQ29" s="3" t="s">
        <v>24</v>
      </c>
      <c r="AR29" s="4" t="s">
        <v>24</v>
      </c>
      <c r="AS29" s="4" t="s">
        <v>24</v>
      </c>
      <c r="AT29" s="1" t="s">
        <v>24</v>
      </c>
      <c r="AU29" s="3" t="s">
        <v>24</v>
      </c>
      <c r="AV29" s="4" t="s">
        <v>24</v>
      </c>
      <c r="AW29" s="4" t="s">
        <v>24</v>
      </c>
      <c r="AX29" s="1" t="s">
        <v>24</v>
      </c>
      <c r="AY29" s="3" t="s">
        <v>24</v>
      </c>
      <c r="AZ29" s="4" t="s">
        <v>24</v>
      </c>
      <c r="BA29" s="1" t="s">
        <v>24</v>
      </c>
      <c r="BB29" s="3" t="s">
        <v>24</v>
      </c>
      <c r="BC29" s="7" t="s">
        <v>118</v>
      </c>
      <c r="BD29" s="1" t="s">
        <v>119</v>
      </c>
      <c r="BF29" s="5" t="s">
        <v>63</v>
      </c>
    </row>
    <row r="30" spans="1:58" ht="112" x14ac:dyDescent="0.2">
      <c r="A30" s="4" t="s">
        <v>59</v>
      </c>
      <c r="B30" s="4" t="s">
        <v>60</v>
      </c>
      <c r="C30" s="1">
        <v>909691</v>
      </c>
      <c r="D30" s="1" t="s">
        <v>61</v>
      </c>
      <c r="E30" s="1">
        <v>7292739246</v>
      </c>
      <c r="F30" s="1">
        <v>389337910</v>
      </c>
      <c r="G30" s="1">
        <v>733556688</v>
      </c>
      <c r="H30" s="5" t="s">
        <v>62</v>
      </c>
      <c r="I30" s="1" t="s">
        <v>61</v>
      </c>
      <c r="J30" s="5" t="s">
        <v>63</v>
      </c>
      <c r="K30" s="4" t="s">
        <v>64</v>
      </c>
      <c r="L30" s="4" t="s">
        <v>65</v>
      </c>
      <c r="M30" s="4" t="s">
        <v>65</v>
      </c>
      <c r="N30" s="4" t="s">
        <v>66</v>
      </c>
      <c r="O30" s="4" t="s">
        <v>67</v>
      </c>
      <c r="P30" s="1">
        <v>265</v>
      </c>
      <c r="Q30" s="1" t="s">
        <v>68</v>
      </c>
      <c r="R30" s="2" t="s">
        <v>69</v>
      </c>
      <c r="S30" s="4" t="s">
        <v>64</v>
      </c>
      <c r="T30" s="4" t="s">
        <v>65</v>
      </c>
      <c r="U30" s="4" t="s">
        <v>65</v>
      </c>
      <c r="V30" s="4" t="s">
        <v>66</v>
      </c>
      <c r="W30" s="4" t="s">
        <v>111</v>
      </c>
      <c r="X30" s="8">
        <v>265</v>
      </c>
      <c r="Y30" s="1" t="s">
        <v>68</v>
      </c>
      <c r="Z30" s="2" t="s">
        <v>69</v>
      </c>
      <c r="AA30" s="4" t="s">
        <v>68</v>
      </c>
      <c r="AB30" s="7" t="s">
        <v>81</v>
      </c>
      <c r="AC30" s="4" t="s">
        <v>64</v>
      </c>
      <c r="AD30" s="4" t="s">
        <v>65</v>
      </c>
      <c r="AE30" s="4" t="s">
        <v>65</v>
      </c>
      <c r="AF30" s="4" t="s">
        <v>66</v>
      </c>
      <c r="AG30" s="4" t="s">
        <v>72</v>
      </c>
      <c r="AH30" s="9">
        <v>3</v>
      </c>
      <c r="AI30" s="2" t="s">
        <v>80</v>
      </c>
      <c r="AJ30" s="4" t="s">
        <v>20</v>
      </c>
      <c r="AK30" s="4" t="s">
        <v>109</v>
      </c>
      <c r="AL30" s="1">
        <v>9300</v>
      </c>
      <c r="AM30" s="3">
        <v>45998</v>
      </c>
      <c r="AN30">
        <f>55.4*AL30</f>
        <v>515220</v>
      </c>
      <c r="AO30" s="3">
        <v>45998</v>
      </c>
      <c r="AP30" s="1" t="s">
        <v>24</v>
      </c>
      <c r="AQ30" s="3" t="s">
        <v>24</v>
      </c>
      <c r="AR30" s="4" t="s">
        <v>24</v>
      </c>
      <c r="AS30" s="4" t="s">
        <v>24</v>
      </c>
      <c r="AT30" s="1" t="s">
        <v>24</v>
      </c>
      <c r="AU30" s="3" t="s">
        <v>24</v>
      </c>
      <c r="AV30" s="4" t="s">
        <v>24</v>
      </c>
      <c r="AW30" s="4" t="s">
        <v>24</v>
      </c>
      <c r="AX30" s="1" t="s">
        <v>24</v>
      </c>
      <c r="AY30" s="3" t="s">
        <v>24</v>
      </c>
      <c r="AZ30" s="4" t="s">
        <v>24</v>
      </c>
      <c r="BA30" s="1" t="s">
        <v>24</v>
      </c>
      <c r="BB30" s="3" t="s">
        <v>24</v>
      </c>
      <c r="BC30" s="7" t="s">
        <v>118</v>
      </c>
      <c r="BD30" s="1" t="s">
        <v>119</v>
      </c>
      <c r="BF30" s="5" t="s">
        <v>63</v>
      </c>
    </row>
    <row r="31" spans="1:58" ht="112" x14ac:dyDescent="0.2">
      <c r="A31" s="4" t="s">
        <v>59</v>
      </c>
      <c r="B31" s="4" t="s">
        <v>60</v>
      </c>
      <c r="C31" s="1">
        <v>909691</v>
      </c>
      <c r="D31" s="1" t="s">
        <v>61</v>
      </c>
      <c r="E31" s="1">
        <v>7292739246</v>
      </c>
      <c r="F31" s="1">
        <v>389337910</v>
      </c>
      <c r="G31" s="1">
        <v>733556688</v>
      </c>
      <c r="H31" s="5" t="s">
        <v>62</v>
      </c>
      <c r="I31" s="1" t="s">
        <v>61</v>
      </c>
      <c r="J31" s="5" t="s">
        <v>63</v>
      </c>
      <c r="K31" s="4" t="s">
        <v>64</v>
      </c>
      <c r="L31" s="4" t="s">
        <v>65</v>
      </c>
      <c r="M31" s="4" t="s">
        <v>65</v>
      </c>
      <c r="N31" s="4" t="s">
        <v>66</v>
      </c>
      <c r="O31" s="4" t="s">
        <v>67</v>
      </c>
      <c r="P31" s="1">
        <v>265</v>
      </c>
      <c r="Q31" s="1" t="s">
        <v>68</v>
      </c>
      <c r="R31" s="2" t="s">
        <v>69</v>
      </c>
      <c r="S31" s="4" t="s">
        <v>64</v>
      </c>
      <c r="T31" s="4" t="s">
        <v>65</v>
      </c>
      <c r="U31" s="4" t="s">
        <v>65</v>
      </c>
      <c r="V31" s="4" t="s">
        <v>66</v>
      </c>
      <c r="W31" s="4" t="s">
        <v>111</v>
      </c>
      <c r="X31" s="8">
        <v>265</v>
      </c>
      <c r="Y31" s="1" t="s">
        <v>68</v>
      </c>
      <c r="Z31" s="2" t="s">
        <v>69</v>
      </c>
      <c r="AA31" s="4" t="s">
        <v>68</v>
      </c>
      <c r="AB31" s="7" t="s">
        <v>81</v>
      </c>
      <c r="AC31" s="4" t="s">
        <v>64</v>
      </c>
      <c r="AD31" s="4" t="s">
        <v>65</v>
      </c>
      <c r="AE31" s="4" t="s">
        <v>65</v>
      </c>
      <c r="AF31" s="4" t="s">
        <v>66</v>
      </c>
      <c r="AG31" s="4" t="s">
        <v>72</v>
      </c>
      <c r="AH31" s="9">
        <v>3</v>
      </c>
      <c r="AI31" s="2" t="s">
        <v>80</v>
      </c>
      <c r="AJ31" s="4" t="s">
        <v>20</v>
      </c>
      <c r="AK31" s="4" t="s">
        <v>110</v>
      </c>
      <c r="AL31" s="1">
        <v>9300</v>
      </c>
      <c r="AM31" s="3">
        <v>45999</v>
      </c>
      <c r="AN31">
        <f>34.72*AL31</f>
        <v>322896</v>
      </c>
      <c r="AO31" s="3">
        <v>45999</v>
      </c>
      <c r="AP31" s="1" t="s">
        <v>24</v>
      </c>
      <c r="AQ31" s="3" t="s">
        <v>24</v>
      </c>
      <c r="AR31" s="4" t="s">
        <v>24</v>
      </c>
      <c r="AS31" s="4" t="s">
        <v>24</v>
      </c>
      <c r="AT31" s="1" t="s">
        <v>24</v>
      </c>
      <c r="AU31" s="3" t="s">
        <v>24</v>
      </c>
      <c r="AV31" s="4" t="s">
        <v>24</v>
      </c>
      <c r="AW31" s="4" t="s">
        <v>24</v>
      </c>
      <c r="AX31" s="1" t="s">
        <v>24</v>
      </c>
      <c r="AY31" s="3" t="s">
        <v>24</v>
      </c>
      <c r="AZ31" s="4" t="s">
        <v>24</v>
      </c>
      <c r="BA31" s="1" t="s">
        <v>24</v>
      </c>
      <c r="BB31" s="3" t="s">
        <v>24</v>
      </c>
      <c r="BC31" s="7" t="s">
        <v>118</v>
      </c>
      <c r="BD31" s="1" t="s">
        <v>119</v>
      </c>
      <c r="BF31" s="5" t="s">
        <v>63</v>
      </c>
    </row>
    <row r="32" spans="1:58" ht="112" x14ac:dyDescent="0.2">
      <c r="A32" s="4" t="s">
        <v>59</v>
      </c>
      <c r="B32" s="4" t="s">
        <v>60</v>
      </c>
      <c r="C32" s="1">
        <v>909691</v>
      </c>
      <c r="D32" s="1" t="s">
        <v>61</v>
      </c>
      <c r="E32" s="1">
        <v>7292739246</v>
      </c>
      <c r="F32" s="1">
        <v>389337910</v>
      </c>
      <c r="G32" s="1">
        <v>733556688</v>
      </c>
      <c r="H32" s="5" t="s">
        <v>62</v>
      </c>
      <c r="I32" s="1" t="s">
        <v>61</v>
      </c>
      <c r="J32" s="5" t="s">
        <v>63</v>
      </c>
      <c r="K32" s="4" t="s">
        <v>64</v>
      </c>
      <c r="L32" s="4" t="s">
        <v>65</v>
      </c>
      <c r="M32" s="4" t="s">
        <v>65</v>
      </c>
      <c r="N32" s="4" t="s">
        <v>66</v>
      </c>
      <c r="O32" s="4" t="s">
        <v>67</v>
      </c>
      <c r="P32" s="1">
        <v>265</v>
      </c>
      <c r="Q32" s="1" t="s">
        <v>68</v>
      </c>
      <c r="R32" s="2" t="s">
        <v>69</v>
      </c>
      <c r="S32" s="4" t="s">
        <v>64</v>
      </c>
      <c r="T32" s="4" t="s">
        <v>65</v>
      </c>
      <c r="U32" s="4" t="s">
        <v>65</v>
      </c>
      <c r="V32" s="4" t="s">
        <v>66</v>
      </c>
      <c r="W32" s="4" t="s">
        <v>111</v>
      </c>
      <c r="X32" s="8">
        <v>265</v>
      </c>
      <c r="Y32" s="1" t="s">
        <v>68</v>
      </c>
      <c r="Z32" s="2" t="s">
        <v>69</v>
      </c>
      <c r="AA32" s="4" t="s">
        <v>68</v>
      </c>
      <c r="AB32" s="7" t="s">
        <v>81</v>
      </c>
      <c r="AC32" s="4" t="s">
        <v>64</v>
      </c>
      <c r="AD32" s="4" t="s">
        <v>65</v>
      </c>
      <c r="AE32" s="4" t="s">
        <v>65</v>
      </c>
      <c r="AF32" s="4" t="s">
        <v>66</v>
      </c>
      <c r="AG32" s="4" t="s">
        <v>72</v>
      </c>
      <c r="AI32" s="2" t="s">
        <v>80</v>
      </c>
      <c r="AJ32" s="4" t="s">
        <v>24</v>
      </c>
      <c r="AK32" s="4" t="s">
        <v>24</v>
      </c>
      <c r="AL32" s="4" t="s">
        <v>24</v>
      </c>
      <c r="AM32" s="4" t="s">
        <v>24</v>
      </c>
      <c r="AN32" s="4" t="s">
        <v>24</v>
      </c>
      <c r="AO32" s="4" t="s">
        <v>24</v>
      </c>
      <c r="AP32" s="1" t="s">
        <v>24</v>
      </c>
      <c r="AQ32" s="3" t="s">
        <v>24</v>
      </c>
      <c r="AR32" s="6" t="s">
        <v>113</v>
      </c>
      <c r="AS32" s="4" t="s">
        <v>115</v>
      </c>
      <c r="AT32">
        <v>35000</v>
      </c>
      <c r="AU32" s="3">
        <v>45998</v>
      </c>
      <c r="AV32" s="4" t="s">
        <v>24</v>
      </c>
      <c r="AW32" s="4" t="s">
        <v>24</v>
      </c>
      <c r="AX32" s="1" t="s">
        <v>24</v>
      </c>
      <c r="AY32" s="3" t="s">
        <v>24</v>
      </c>
      <c r="AZ32" s="4" t="s">
        <v>24</v>
      </c>
      <c r="BA32" s="1" t="s">
        <v>24</v>
      </c>
      <c r="BB32" s="3" t="s">
        <v>24</v>
      </c>
      <c r="BC32" s="7" t="s">
        <v>118</v>
      </c>
      <c r="BD32" s="1" t="s">
        <v>119</v>
      </c>
      <c r="BF32" s="5" t="s">
        <v>63</v>
      </c>
    </row>
    <row r="33" spans="1:58" ht="112" x14ac:dyDescent="0.2">
      <c r="A33" s="4" t="s">
        <v>59</v>
      </c>
      <c r="B33" s="4" t="s">
        <v>60</v>
      </c>
      <c r="C33" s="1">
        <v>909691</v>
      </c>
      <c r="D33" s="1" t="s">
        <v>61</v>
      </c>
      <c r="E33" s="1">
        <v>7292739246</v>
      </c>
      <c r="F33" s="1">
        <v>389337910</v>
      </c>
      <c r="G33" s="1">
        <v>733556688</v>
      </c>
      <c r="H33" s="5" t="s">
        <v>62</v>
      </c>
      <c r="I33" s="1" t="s">
        <v>61</v>
      </c>
      <c r="J33" s="5" t="s">
        <v>63</v>
      </c>
      <c r="K33" s="4" t="s">
        <v>64</v>
      </c>
      <c r="L33" s="4" t="s">
        <v>65</v>
      </c>
      <c r="M33" s="4" t="s">
        <v>65</v>
      </c>
      <c r="N33" s="4" t="s">
        <v>66</v>
      </c>
      <c r="O33" s="4" t="s">
        <v>67</v>
      </c>
      <c r="P33" s="1">
        <v>265</v>
      </c>
      <c r="Q33" s="1" t="s">
        <v>68</v>
      </c>
      <c r="R33" s="2" t="s">
        <v>70</v>
      </c>
      <c r="S33" s="4" t="s">
        <v>64</v>
      </c>
      <c r="T33" s="4" t="s">
        <v>65</v>
      </c>
      <c r="U33" s="4" t="s">
        <v>65</v>
      </c>
      <c r="V33" s="4" t="s">
        <v>66</v>
      </c>
      <c r="W33" s="4" t="s">
        <v>111</v>
      </c>
      <c r="X33" s="8">
        <v>265</v>
      </c>
      <c r="Y33" s="1" t="s">
        <v>68</v>
      </c>
      <c r="Z33" s="2" t="s">
        <v>70</v>
      </c>
      <c r="AA33" s="4" t="s">
        <v>68</v>
      </c>
      <c r="AB33" s="7" t="s">
        <v>81</v>
      </c>
      <c r="AC33" s="4" t="s">
        <v>64</v>
      </c>
      <c r="AD33" s="4" t="s">
        <v>65</v>
      </c>
      <c r="AE33" s="4" t="s">
        <v>65</v>
      </c>
      <c r="AF33" s="4" t="s">
        <v>66</v>
      </c>
      <c r="AG33" s="4" t="s">
        <v>72</v>
      </c>
      <c r="AI33" s="2" t="s">
        <v>80</v>
      </c>
      <c r="AJ33" s="4" t="s">
        <v>24</v>
      </c>
      <c r="AK33" s="4" t="s">
        <v>24</v>
      </c>
      <c r="AL33" s="4" t="s">
        <v>24</v>
      </c>
      <c r="AM33" s="4" t="s">
        <v>24</v>
      </c>
      <c r="AN33" s="4" t="s">
        <v>24</v>
      </c>
      <c r="AO33" s="4" t="s">
        <v>24</v>
      </c>
      <c r="AP33" s="1" t="s">
        <v>24</v>
      </c>
      <c r="AQ33" s="3" t="s">
        <v>24</v>
      </c>
      <c r="AR33" s="6" t="s">
        <v>114</v>
      </c>
      <c r="AS33" s="4" t="s">
        <v>116</v>
      </c>
      <c r="AT33">
        <v>40000</v>
      </c>
      <c r="AU33" s="3">
        <v>45998</v>
      </c>
      <c r="AV33" s="4" t="s">
        <v>24</v>
      </c>
      <c r="AW33" s="4" t="s">
        <v>24</v>
      </c>
      <c r="AX33" s="1" t="s">
        <v>24</v>
      </c>
      <c r="AY33" s="3" t="s">
        <v>24</v>
      </c>
      <c r="AZ33" s="4" t="s">
        <v>24</v>
      </c>
      <c r="BA33" s="1" t="s">
        <v>24</v>
      </c>
      <c r="BB33" s="3" t="s">
        <v>24</v>
      </c>
      <c r="BC33" s="7" t="s">
        <v>118</v>
      </c>
      <c r="BD33" s="1" t="s">
        <v>119</v>
      </c>
      <c r="BF33" s="5" t="s">
        <v>63</v>
      </c>
    </row>
    <row r="34" spans="1:58" ht="112" x14ac:dyDescent="0.2">
      <c r="A34" s="4" t="s">
        <v>59</v>
      </c>
      <c r="B34" s="4" t="s">
        <v>60</v>
      </c>
      <c r="C34" s="1">
        <v>909691</v>
      </c>
      <c r="D34" s="1" t="s">
        <v>61</v>
      </c>
      <c r="E34" s="1">
        <v>7292739246</v>
      </c>
      <c r="F34" s="1">
        <v>389337910</v>
      </c>
      <c r="G34" s="1">
        <v>733556688</v>
      </c>
      <c r="H34" s="5" t="s">
        <v>62</v>
      </c>
      <c r="I34" s="1" t="s">
        <v>61</v>
      </c>
      <c r="J34" s="5" t="s">
        <v>63</v>
      </c>
      <c r="K34" s="4" t="s">
        <v>64</v>
      </c>
      <c r="L34" s="4" t="s">
        <v>65</v>
      </c>
      <c r="M34" s="4" t="s">
        <v>65</v>
      </c>
      <c r="N34" s="4" t="s">
        <v>66</v>
      </c>
      <c r="O34" s="4" t="s">
        <v>67</v>
      </c>
      <c r="P34" s="1">
        <v>265</v>
      </c>
      <c r="Q34" s="1" t="s">
        <v>68</v>
      </c>
      <c r="R34" s="2" t="s">
        <v>71</v>
      </c>
      <c r="S34" s="4" t="s">
        <v>64</v>
      </c>
      <c r="T34" s="4" t="s">
        <v>65</v>
      </c>
      <c r="U34" s="4" t="s">
        <v>65</v>
      </c>
      <c r="V34" s="4" t="s">
        <v>66</v>
      </c>
      <c r="W34" s="4" t="s">
        <v>111</v>
      </c>
      <c r="X34" s="8">
        <v>265</v>
      </c>
      <c r="Y34" s="1" t="s">
        <v>68</v>
      </c>
      <c r="Z34" s="2" t="s">
        <v>71</v>
      </c>
      <c r="AA34" s="4" t="s">
        <v>68</v>
      </c>
      <c r="AB34" s="7" t="s">
        <v>81</v>
      </c>
      <c r="AC34" s="4" t="s">
        <v>64</v>
      </c>
      <c r="AD34" s="4" t="s">
        <v>65</v>
      </c>
      <c r="AE34" s="4" t="s">
        <v>65</v>
      </c>
      <c r="AF34" s="4" t="s">
        <v>66</v>
      </c>
      <c r="AG34" s="4" t="s">
        <v>72</v>
      </c>
      <c r="AI34" s="2" t="s">
        <v>80</v>
      </c>
      <c r="AJ34" s="4" t="s">
        <v>24</v>
      </c>
      <c r="AK34" s="4" t="s">
        <v>24</v>
      </c>
      <c r="AL34" s="4" t="s">
        <v>24</v>
      </c>
      <c r="AM34" s="4" t="s">
        <v>24</v>
      </c>
      <c r="AN34" s="4" t="s">
        <v>24</v>
      </c>
      <c r="AO34" s="4" t="s">
        <v>24</v>
      </c>
      <c r="AP34" s="1" t="s">
        <v>24</v>
      </c>
      <c r="AQ34" s="3" t="s">
        <v>24</v>
      </c>
      <c r="AR34" s="4" t="s">
        <v>112</v>
      </c>
      <c r="AS34" s="4" t="s">
        <v>117</v>
      </c>
      <c r="AT34">
        <v>75000</v>
      </c>
      <c r="AU34" s="3">
        <v>45998</v>
      </c>
      <c r="AV34" s="4" t="s">
        <v>24</v>
      </c>
      <c r="AW34" s="4" t="s">
        <v>24</v>
      </c>
      <c r="AX34" s="1" t="s">
        <v>24</v>
      </c>
      <c r="AY34" s="3" t="s">
        <v>24</v>
      </c>
      <c r="AZ34" s="4" t="s">
        <v>24</v>
      </c>
      <c r="BA34" s="1" t="s">
        <v>24</v>
      </c>
      <c r="BB34" s="3" t="s">
        <v>24</v>
      </c>
      <c r="BC34" s="7" t="s">
        <v>118</v>
      </c>
      <c r="BD34" s="1" t="s">
        <v>119</v>
      </c>
      <c r="BF34" s="5" t="s">
        <v>63</v>
      </c>
    </row>
    <row r="1048576" spans="18:26" x14ac:dyDescent="0.2">
      <c r="R1048576" s="2"/>
      <c r="Z1048576" s="2"/>
    </row>
  </sheetData>
  <phoneticPr fontId="2" type="noConversion"/>
  <hyperlinks>
    <hyperlink ref="H2" r:id="rId1" xr:uid="{97A2C781-16EC-1646-83B4-A2A21275BC1F}"/>
    <hyperlink ref="H3:H32" r:id="rId2" display="biuro@kierpcowa.pl" xr:uid="{7BAB8F56-FDBC-2845-AE74-E4ABFB1C6422}"/>
    <hyperlink ref="J2" r:id="rId3" xr:uid="{C596AA20-6668-8C46-93B6-843216D8F630}"/>
    <hyperlink ref="J3:J32" r:id="rId4" display="www.kierpcowa.pl" xr:uid="{1F4DE720-2AE0-DA45-86B8-8585B1E32F1E}"/>
    <hyperlink ref="H33:H34" r:id="rId5" display="biuro@kierpcowa.pl" xr:uid="{4E5E93C3-4648-C64E-B248-48D990AD45F4}"/>
    <hyperlink ref="J33:J34" r:id="rId6" display="www.kierpcowa.pl" xr:uid="{A42CE1EA-CA18-E546-84A1-032481DC6B54}"/>
    <hyperlink ref="BF2" r:id="rId7" xr:uid="{E600214B-698B-5E48-9F72-E5BBBE6155E2}"/>
    <hyperlink ref="BF3:BF34" r:id="rId8" display="www.kierpcowa.pl" xr:uid="{646EC7A0-DE48-A343-8386-90C55D0A13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2025-09-11T19:53:45Z</dcterms:modified>
</cp:coreProperties>
</file>