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eritage Invest Park\Desktop\Sprzedaż Heritage\3. Lipowa 43\Cennik\Ceny ofertowe mieszkań Dane Gov - 07.2026\"/>
    </mc:Choice>
  </mc:AlternateContent>
  <xr:revisionPtr revIDLastSave="0" documentId="13_ncr:1_{13D07A97-6635-4C26-8AC6-C623B2EFE32D}" xr6:coauthVersionLast="47" xr6:coauthVersionMax="47" xr10:uidLastSave="{00000000-0000-0000-0000-000000000000}"/>
  <bookViews>
    <workbookView xWindow="-108" yWindow="-108" windowWidth="23256" windowHeight="12576" xr2:uid="{336D2583-5C4C-4C42-9206-61D546232E49}"/>
  </bookViews>
  <sheets>
    <sheet name="Lipowa 43" sheetId="1" r:id="rId1"/>
  </sheets>
  <definedNames>
    <definedName name="_xlnm._FilterDatabase" localSheetId="0" hidden="1">'Lipowa 43'!$A$1:$BF$1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O33" i="1" l="1"/>
  <c r="AQ33" i="1" s="1"/>
  <c r="AO26" i="1"/>
  <c r="AQ26" i="1" s="1"/>
  <c r="AO32" i="1"/>
  <c r="AO31" i="1"/>
  <c r="AO30" i="1"/>
  <c r="AQ30" i="1" s="1"/>
  <c r="AO29" i="1"/>
  <c r="AQ29" i="1" s="1"/>
  <c r="AO28" i="1"/>
  <c r="AQ28" i="1" s="1"/>
  <c r="AO27" i="1"/>
  <c r="AO25" i="1"/>
  <c r="AO19" i="1"/>
  <c r="AO24" i="1"/>
  <c r="AQ24" i="1" s="1"/>
  <c r="AO23" i="1"/>
  <c r="AO22" i="1"/>
  <c r="AO21" i="1"/>
  <c r="AQ21" i="1" s="1"/>
  <c r="AO20" i="1"/>
  <c r="AQ20" i="1" s="1"/>
  <c r="AO18" i="1"/>
  <c r="AO11" i="1"/>
  <c r="AO17" i="1"/>
  <c r="AQ17" i="1" s="1"/>
  <c r="AO16" i="1"/>
  <c r="AO15" i="1"/>
  <c r="AO14" i="1"/>
  <c r="AO13" i="1"/>
  <c r="AQ13" i="1" s="1"/>
  <c r="AO12" i="1"/>
  <c r="AO10" i="1"/>
  <c r="AQ10" i="1" s="1"/>
  <c r="AO9" i="1"/>
  <c r="AQ9" i="1" s="1"/>
  <c r="AO8" i="1"/>
  <c r="AQ8" i="1" s="1"/>
  <c r="AO7" i="1"/>
  <c r="AO6" i="1"/>
  <c r="AQ6" i="1" s="1"/>
  <c r="AO5" i="1"/>
  <c r="AO4" i="1"/>
  <c r="AQ4" i="1" s="1"/>
  <c r="AO3" i="1"/>
  <c r="AO2" i="1"/>
  <c r="AQ2" i="1" s="1"/>
  <c r="AQ7" i="1" l="1"/>
  <c r="AQ25" i="1"/>
  <c r="AQ3" i="1"/>
  <c r="AQ12" i="1"/>
  <c r="AQ32" i="1"/>
  <c r="AQ15" i="1"/>
  <c r="AQ5" i="1"/>
  <c r="AQ16" i="1"/>
  <c r="AQ19" i="1"/>
  <c r="AQ18" i="1"/>
  <c r="AQ23" i="1"/>
  <c r="AQ11" i="1"/>
  <c r="AQ27" i="1"/>
  <c r="AQ31" i="1"/>
  <c r="AQ22" i="1"/>
  <c r="AQ14" i="1"/>
</calcChain>
</file>

<file path=xl/sharedStrings.xml><?xml version="1.0" encoding="utf-8"?>
<sst xmlns="http://schemas.openxmlformats.org/spreadsheetml/2006/main" count="1306" uniqueCount="109">
  <si>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</si>
  <si>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</si>
  <si>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</si>
  <si>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</si>
  <si>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</si>
  <si>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</si>
  <si>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</si>
  <si>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</si>
  <si>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</si>
  <si>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</si>
  <si>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</si>
  <si>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</si>
  <si>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</si>
  <si>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</si>
  <si>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</si>
  <si>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</si>
  <si>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</si>
  <si>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</si>
  <si>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</si>
  <si>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</si>
  <si>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</si>
  <si>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</si>
  <si>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</si>
  <si>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</si>
  <si>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</si>
  <si>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</si>
  <si>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</si>
  <si>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</si>
  <si>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</si>
  <si>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</si>
  <si>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</si>
  <si>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</si>
  <si>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</si>
  <si>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</si>
  <si>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</si>
  <si>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>Wartość praw niezbędnych do korzystania z lokalu mieszkalnego lub domu jednorodzinnego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</si>
  <si>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</si>
  <si>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</si>
  <si>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</si>
  <si>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r>
      <t xml:space="preserve">Cena </t>
    </r>
    <r>
      <rPr>
        <sz val="11"/>
        <rFont val="Aptos Narrow"/>
        <family val="2"/>
        <scheme val="minor"/>
      </rPr>
      <t>części nieruchomości, będących</t>
    </r>
    <r>
      <rPr>
        <sz val="11"/>
        <color theme="1"/>
        <rFont val="Aptos Narrow"/>
        <family val="2"/>
        <charset val="238"/>
        <scheme val="minor"/>
      </rPr>
      <t xml:space="preserve"> przedmiotem umowy [zł]</t>
    </r>
  </si>
  <si>
    <t>Rodzaj części nieruchomości będących przedmiotem umowy [zł]</t>
  </si>
  <si>
    <t>Oznaczenie części nieruchomości nadany przez dewelopera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</si>
  <si>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</si>
  <si>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</si>
  <si>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Cena lokalu mieszkalnego lub domu jednorodzinnego  przedmiotem umowy stanowiąca iloczym ceny m2 oraz powierzchni</t>
  </si>
  <si>
    <t>Nr lokalu lub domu jednorodzinnego nadany przez dewelopera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</si>
  <si>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</si>
  <si>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</si>
  <si>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</si>
  <si>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Cena lokalu mieszkalnego lub domu jednorodzinnego uwzględniająca cenę lokalu stanowiącą iloczyn powierzchni oraz metrażu i innych składowych ceny, o których mowa w art. 19a ust. 1 pkt 1), 2) lub 3)</t>
  </si>
  <si>
    <t>Nazwa przedsięwzięcia deweloperskiego lub zadania inwestycyjnego</t>
  </si>
  <si>
    <t>Spółka z o.o.</t>
  </si>
  <si>
    <t>731-547-417</t>
  </si>
  <si>
    <t>biuro@heritageinvestpark.pl</t>
  </si>
  <si>
    <t>-</t>
  </si>
  <si>
    <t>www.heritageinvestpark.pl</t>
  </si>
  <si>
    <t>Łódzkie</t>
  </si>
  <si>
    <t>Łódź</t>
  </si>
  <si>
    <t>Al. Marszałka Józefa Piłsudskiego</t>
  </si>
  <si>
    <t>90-329</t>
  </si>
  <si>
    <t>Telefon, mail</t>
  </si>
  <si>
    <t>Koszt umowy deweloperskiej (50% po stronie Nabywcy) oraz koszt umowy przeniesienia własności (100% po stronie Nabywcy)</t>
  </si>
  <si>
    <t>HIP Lipowa</t>
  </si>
  <si>
    <t>Lipowa 43</t>
  </si>
  <si>
    <t>Lipowa</t>
  </si>
  <si>
    <t>90-617</t>
  </si>
  <si>
    <t>Mieszkanie</t>
  </si>
  <si>
    <t>M.1.1</t>
  </si>
  <si>
    <t>Garaż</t>
  </si>
  <si>
    <t>Komórka</t>
  </si>
  <si>
    <t>www.lipowa43.pl</t>
  </si>
  <si>
    <t>M.1.2</t>
  </si>
  <si>
    <t>M.1.3</t>
  </si>
  <si>
    <t>M.1.4</t>
  </si>
  <si>
    <t>M.1.5</t>
  </si>
  <si>
    <t>M.1.6</t>
  </si>
  <si>
    <t>M.1.7</t>
  </si>
  <si>
    <t>M.1.9</t>
  </si>
  <si>
    <t>M.2.2</t>
  </si>
  <si>
    <t>M.2.3</t>
  </si>
  <si>
    <t>M.2.4</t>
  </si>
  <si>
    <t>M.2.5</t>
  </si>
  <si>
    <t>M.2.6</t>
  </si>
  <si>
    <t>M.2.7</t>
  </si>
  <si>
    <t>M.2.8</t>
  </si>
  <si>
    <t>M.2.9</t>
  </si>
  <si>
    <t>M.3.2</t>
  </si>
  <si>
    <t>M.3.3</t>
  </si>
  <si>
    <t>M.3.4</t>
  </si>
  <si>
    <t>M.3.5</t>
  </si>
  <si>
    <t>M.3.6</t>
  </si>
  <si>
    <t>M.3.7</t>
  </si>
  <si>
    <t>M.3.9</t>
  </si>
  <si>
    <t>M.4.2</t>
  </si>
  <si>
    <t>M.4.3</t>
  </si>
  <si>
    <t>M.4.4</t>
  </si>
  <si>
    <t>M.4.5</t>
  </si>
  <si>
    <t>M.4.6</t>
  </si>
  <si>
    <t>M.4.7</t>
  </si>
  <si>
    <t>M.4.8</t>
  </si>
  <si>
    <t>M.4.9</t>
  </si>
  <si>
    <t>M.5.5</t>
  </si>
  <si>
    <t>Data, od której cena m2 obowiązuje</t>
  </si>
  <si>
    <t>Data, od której cena ogólna obowiązuje</t>
  </si>
  <si>
    <t>Data, od której cena z innymi składowymi obowiązuje</t>
  </si>
  <si>
    <t>Data, od której cena części nieruchomości obowiązuje</t>
  </si>
  <si>
    <t>Data, od której cena pomieszczenia przynależnego obowiązuzje</t>
  </si>
  <si>
    <t>Data, od której cena praw niezbędnych do korzystania z nieruchomości obowiązuje</t>
  </si>
  <si>
    <t>Data, od której cena dodatkowych świadczeń pieniężnych w wykonaniu umowy przenoszącej własność obowiązuje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</si>
</sst>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4" x14ac:knownFonts="1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1" xfId="1" applyBorder="1" applyAlignment="1">
      <alignment vertical="center" wrapText="1"/>
    </xf>
    <xf numFmtId="14" fontId="0" fillId="0" borderId="1" xfId="0" applyNumberFormat="1" applyBorder="1" applyAlignment="1">
      <alignment vertical="center"/>
    </xf>
    <xf numFmtId="44" fontId="0" fillId="0" borderId="1" xfId="0" applyNumberFormat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heritageinvestpark.pl/" TargetMode="External"/><Relationship Id="rId21" Type="http://schemas.openxmlformats.org/officeDocument/2006/relationships/hyperlink" Target="http://www.lipowa43.pl/" TargetMode="External"/><Relationship Id="rId42" Type="http://schemas.openxmlformats.org/officeDocument/2006/relationships/hyperlink" Target="http://www.lipowa43.pl/" TargetMode="External"/><Relationship Id="rId47" Type="http://schemas.openxmlformats.org/officeDocument/2006/relationships/hyperlink" Target="http://www.lipowa43.pl/" TargetMode="External"/><Relationship Id="rId63" Type="http://schemas.openxmlformats.org/officeDocument/2006/relationships/hyperlink" Target="http://www.lipowa43.pl/" TargetMode="External"/><Relationship Id="rId68" Type="http://schemas.openxmlformats.org/officeDocument/2006/relationships/hyperlink" Target="http://www.lipowa43.pl/" TargetMode="External"/><Relationship Id="rId84" Type="http://schemas.openxmlformats.org/officeDocument/2006/relationships/hyperlink" Target="mailto:biuro@heritageinvestpark.pl" TargetMode="External"/><Relationship Id="rId89" Type="http://schemas.openxmlformats.org/officeDocument/2006/relationships/hyperlink" Target="http://www.lipowa43.pl/" TargetMode="External"/><Relationship Id="rId16" Type="http://schemas.openxmlformats.org/officeDocument/2006/relationships/hyperlink" Target="mailto:biuro@heritageinvestpark.pl" TargetMode="External"/><Relationship Id="rId11" Type="http://schemas.openxmlformats.org/officeDocument/2006/relationships/hyperlink" Target="http://www.heritageinvestpark.pl/" TargetMode="External"/><Relationship Id="rId32" Type="http://schemas.openxmlformats.org/officeDocument/2006/relationships/hyperlink" Target="http://www.heritageinvestpark.pl/" TargetMode="External"/><Relationship Id="rId37" Type="http://schemas.openxmlformats.org/officeDocument/2006/relationships/hyperlink" Target="mailto:biuro@heritageinvestpark.pl" TargetMode="External"/><Relationship Id="rId53" Type="http://schemas.openxmlformats.org/officeDocument/2006/relationships/hyperlink" Target="mailto:biuro@heritageinvestpark.pl" TargetMode="External"/><Relationship Id="rId58" Type="http://schemas.openxmlformats.org/officeDocument/2006/relationships/hyperlink" Target="http://www.heritageinvestpark.pl/" TargetMode="External"/><Relationship Id="rId74" Type="http://schemas.openxmlformats.org/officeDocument/2006/relationships/hyperlink" Target="mailto:biuro@heritageinvestpark.pl" TargetMode="External"/><Relationship Id="rId79" Type="http://schemas.openxmlformats.org/officeDocument/2006/relationships/hyperlink" Target="http://www.heritageinvestpark.pl/" TargetMode="External"/><Relationship Id="rId5" Type="http://schemas.openxmlformats.org/officeDocument/2006/relationships/hyperlink" Target="http://www.heritageinvestpark.pl/" TargetMode="External"/><Relationship Id="rId90" Type="http://schemas.openxmlformats.org/officeDocument/2006/relationships/hyperlink" Target="http://www.lipowa43.pl/" TargetMode="External"/><Relationship Id="rId95" Type="http://schemas.openxmlformats.org/officeDocument/2006/relationships/hyperlink" Target="http://www.heritageinvestpark.pl/" TargetMode="External"/><Relationship Id="rId22" Type="http://schemas.openxmlformats.org/officeDocument/2006/relationships/hyperlink" Target="http://www.lipowa43.pl/" TargetMode="External"/><Relationship Id="rId27" Type="http://schemas.openxmlformats.org/officeDocument/2006/relationships/hyperlink" Target="mailto:biuro@heritageinvestpark.pl" TargetMode="External"/><Relationship Id="rId43" Type="http://schemas.openxmlformats.org/officeDocument/2006/relationships/hyperlink" Target="http://www.lipowa43.pl/" TargetMode="External"/><Relationship Id="rId48" Type="http://schemas.openxmlformats.org/officeDocument/2006/relationships/hyperlink" Target="http://www.lipowa43.pl/" TargetMode="External"/><Relationship Id="rId64" Type="http://schemas.openxmlformats.org/officeDocument/2006/relationships/hyperlink" Target="http://www.lipowa43.pl/" TargetMode="External"/><Relationship Id="rId69" Type="http://schemas.openxmlformats.org/officeDocument/2006/relationships/hyperlink" Target="http://www.lipowa43.pl/" TargetMode="External"/><Relationship Id="rId80" Type="http://schemas.openxmlformats.org/officeDocument/2006/relationships/hyperlink" Target="mailto:biuro@heritageinvestpark.pl" TargetMode="External"/><Relationship Id="rId85" Type="http://schemas.openxmlformats.org/officeDocument/2006/relationships/hyperlink" Target="http://www.heritageinvestpark.pl/" TargetMode="External"/><Relationship Id="rId3" Type="http://schemas.openxmlformats.org/officeDocument/2006/relationships/hyperlink" Target="http://www.lipowa43.pl/" TargetMode="External"/><Relationship Id="rId12" Type="http://schemas.openxmlformats.org/officeDocument/2006/relationships/hyperlink" Target="mailto:biuro@heritageinvestpark.pl" TargetMode="External"/><Relationship Id="rId17" Type="http://schemas.openxmlformats.org/officeDocument/2006/relationships/hyperlink" Target="http://www.heritageinvestpark.pl/" TargetMode="External"/><Relationship Id="rId25" Type="http://schemas.openxmlformats.org/officeDocument/2006/relationships/hyperlink" Target="mailto:biuro@heritageinvestpark.pl" TargetMode="External"/><Relationship Id="rId33" Type="http://schemas.openxmlformats.org/officeDocument/2006/relationships/hyperlink" Target="mailto:biuro@heritageinvestpark.pl" TargetMode="External"/><Relationship Id="rId38" Type="http://schemas.openxmlformats.org/officeDocument/2006/relationships/hyperlink" Target="http://www.heritageinvestpark.pl/" TargetMode="External"/><Relationship Id="rId46" Type="http://schemas.openxmlformats.org/officeDocument/2006/relationships/hyperlink" Target="http://www.lipowa43.pl/" TargetMode="External"/><Relationship Id="rId59" Type="http://schemas.openxmlformats.org/officeDocument/2006/relationships/hyperlink" Target="mailto:biuro@heritageinvestpark.pl" TargetMode="External"/><Relationship Id="rId67" Type="http://schemas.openxmlformats.org/officeDocument/2006/relationships/hyperlink" Target="http://www.lipowa43.pl/" TargetMode="External"/><Relationship Id="rId20" Type="http://schemas.openxmlformats.org/officeDocument/2006/relationships/hyperlink" Target="http://www.lipowa43.pl/" TargetMode="External"/><Relationship Id="rId41" Type="http://schemas.openxmlformats.org/officeDocument/2006/relationships/hyperlink" Target="http://www.lipowa43.pl/" TargetMode="External"/><Relationship Id="rId54" Type="http://schemas.openxmlformats.org/officeDocument/2006/relationships/hyperlink" Target="http://www.heritageinvestpark.pl/" TargetMode="External"/><Relationship Id="rId62" Type="http://schemas.openxmlformats.org/officeDocument/2006/relationships/hyperlink" Target="http://www.heritageinvestpark.pl/" TargetMode="External"/><Relationship Id="rId70" Type="http://schemas.openxmlformats.org/officeDocument/2006/relationships/hyperlink" Target="mailto:biuro@heritageinvestpark.pl" TargetMode="External"/><Relationship Id="rId75" Type="http://schemas.openxmlformats.org/officeDocument/2006/relationships/hyperlink" Target="http://www.heritageinvestpark.pl/" TargetMode="External"/><Relationship Id="rId83" Type="http://schemas.openxmlformats.org/officeDocument/2006/relationships/hyperlink" Target="http://www.heritageinvestpark.pl/" TargetMode="External"/><Relationship Id="rId88" Type="http://schemas.openxmlformats.org/officeDocument/2006/relationships/hyperlink" Target="http://www.lipowa43.pl/" TargetMode="External"/><Relationship Id="rId91" Type="http://schemas.openxmlformats.org/officeDocument/2006/relationships/hyperlink" Target="http://www.lipowa43.pl/" TargetMode="External"/><Relationship Id="rId96" Type="http://schemas.openxmlformats.org/officeDocument/2006/relationships/hyperlink" Target="http://www.lipowa43.pl/" TargetMode="External"/><Relationship Id="rId1" Type="http://schemas.openxmlformats.org/officeDocument/2006/relationships/hyperlink" Target="mailto:biuro@heritageinvestpark.pl" TargetMode="External"/><Relationship Id="rId6" Type="http://schemas.openxmlformats.org/officeDocument/2006/relationships/hyperlink" Target="mailto:biuro@heritageinvestpark.pl" TargetMode="External"/><Relationship Id="rId15" Type="http://schemas.openxmlformats.org/officeDocument/2006/relationships/hyperlink" Target="http://www.heritageinvestpark.pl/" TargetMode="External"/><Relationship Id="rId23" Type="http://schemas.openxmlformats.org/officeDocument/2006/relationships/hyperlink" Target="http://www.lipowa43.pl/" TargetMode="External"/><Relationship Id="rId28" Type="http://schemas.openxmlformats.org/officeDocument/2006/relationships/hyperlink" Target="http://www.heritageinvestpark.pl/" TargetMode="External"/><Relationship Id="rId36" Type="http://schemas.openxmlformats.org/officeDocument/2006/relationships/hyperlink" Target="http://www.heritageinvestpark.pl/" TargetMode="External"/><Relationship Id="rId49" Type="http://schemas.openxmlformats.org/officeDocument/2006/relationships/hyperlink" Target="mailto:biuro@heritageinvestpark.pl" TargetMode="External"/><Relationship Id="rId57" Type="http://schemas.openxmlformats.org/officeDocument/2006/relationships/hyperlink" Target="mailto:biuro@heritageinvestpark.pl" TargetMode="External"/><Relationship Id="rId10" Type="http://schemas.openxmlformats.org/officeDocument/2006/relationships/hyperlink" Target="mailto:biuro@heritageinvestpark.pl" TargetMode="External"/><Relationship Id="rId31" Type="http://schemas.openxmlformats.org/officeDocument/2006/relationships/hyperlink" Target="mailto:biuro@heritageinvestpark.pl" TargetMode="External"/><Relationship Id="rId44" Type="http://schemas.openxmlformats.org/officeDocument/2006/relationships/hyperlink" Target="http://www.lipowa43.pl/" TargetMode="External"/><Relationship Id="rId52" Type="http://schemas.openxmlformats.org/officeDocument/2006/relationships/hyperlink" Target="http://www.heritageinvestpark.pl/" TargetMode="External"/><Relationship Id="rId60" Type="http://schemas.openxmlformats.org/officeDocument/2006/relationships/hyperlink" Target="http://www.heritageinvestpark.pl/" TargetMode="External"/><Relationship Id="rId65" Type="http://schemas.openxmlformats.org/officeDocument/2006/relationships/hyperlink" Target="http://www.lipowa43.pl/" TargetMode="External"/><Relationship Id="rId73" Type="http://schemas.openxmlformats.org/officeDocument/2006/relationships/hyperlink" Target="http://www.heritageinvestpark.pl/" TargetMode="External"/><Relationship Id="rId78" Type="http://schemas.openxmlformats.org/officeDocument/2006/relationships/hyperlink" Target="mailto:biuro@heritageinvestpark.pl" TargetMode="External"/><Relationship Id="rId81" Type="http://schemas.openxmlformats.org/officeDocument/2006/relationships/hyperlink" Target="http://www.heritageinvestpark.pl/" TargetMode="External"/><Relationship Id="rId86" Type="http://schemas.openxmlformats.org/officeDocument/2006/relationships/hyperlink" Target="http://www.lipowa43.pl/" TargetMode="External"/><Relationship Id="rId94" Type="http://schemas.openxmlformats.org/officeDocument/2006/relationships/hyperlink" Target="mailto:biuro@heritageinvestpark.pl" TargetMode="External"/><Relationship Id="rId4" Type="http://schemas.openxmlformats.org/officeDocument/2006/relationships/hyperlink" Target="mailto:biuro@heritageinvestpark.pl" TargetMode="External"/><Relationship Id="rId9" Type="http://schemas.openxmlformats.org/officeDocument/2006/relationships/hyperlink" Target="http://www.heritageinvestpark.pl/" TargetMode="External"/><Relationship Id="rId13" Type="http://schemas.openxmlformats.org/officeDocument/2006/relationships/hyperlink" Target="http://www.heritageinvestpark.pl/" TargetMode="External"/><Relationship Id="rId18" Type="http://schemas.openxmlformats.org/officeDocument/2006/relationships/hyperlink" Target="http://www.lipowa43.pl/" TargetMode="External"/><Relationship Id="rId39" Type="http://schemas.openxmlformats.org/officeDocument/2006/relationships/hyperlink" Target="mailto:biuro@heritageinvestpark.pl" TargetMode="External"/><Relationship Id="rId34" Type="http://schemas.openxmlformats.org/officeDocument/2006/relationships/hyperlink" Target="http://www.heritageinvestpark.pl/" TargetMode="External"/><Relationship Id="rId50" Type="http://schemas.openxmlformats.org/officeDocument/2006/relationships/hyperlink" Target="http://www.heritageinvestpark.pl/" TargetMode="External"/><Relationship Id="rId55" Type="http://schemas.openxmlformats.org/officeDocument/2006/relationships/hyperlink" Target="mailto:biuro@heritageinvestpark.pl" TargetMode="External"/><Relationship Id="rId76" Type="http://schemas.openxmlformats.org/officeDocument/2006/relationships/hyperlink" Target="mailto:biuro@heritageinvestpark.pl" TargetMode="External"/><Relationship Id="rId97" Type="http://schemas.openxmlformats.org/officeDocument/2006/relationships/printerSettings" Target="../printerSettings/printerSettings1.bin"/><Relationship Id="rId7" Type="http://schemas.openxmlformats.org/officeDocument/2006/relationships/hyperlink" Target="http://www.heritageinvestpark.pl/" TargetMode="External"/><Relationship Id="rId71" Type="http://schemas.openxmlformats.org/officeDocument/2006/relationships/hyperlink" Target="http://www.heritageinvestpark.pl/" TargetMode="External"/><Relationship Id="rId92" Type="http://schemas.openxmlformats.org/officeDocument/2006/relationships/hyperlink" Target="http://www.lipowa43.pl/" TargetMode="External"/><Relationship Id="rId2" Type="http://schemas.openxmlformats.org/officeDocument/2006/relationships/hyperlink" Target="http://www.heritageinvestpark.pl/" TargetMode="External"/><Relationship Id="rId29" Type="http://schemas.openxmlformats.org/officeDocument/2006/relationships/hyperlink" Target="mailto:biuro@heritageinvestpark.pl" TargetMode="External"/><Relationship Id="rId24" Type="http://schemas.openxmlformats.org/officeDocument/2006/relationships/hyperlink" Target="http://www.lipowa43.pl/" TargetMode="External"/><Relationship Id="rId40" Type="http://schemas.openxmlformats.org/officeDocument/2006/relationships/hyperlink" Target="http://www.heritageinvestpark.pl/" TargetMode="External"/><Relationship Id="rId45" Type="http://schemas.openxmlformats.org/officeDocument/2006/relationships/hyperlink" Target="http://www.lipowa43.pl/" TargetMode="External"/><Relationship Id="rId66" Type="http://schemas.openxmlformats.org/officeDocument/2006/relationships/hyperlink" Target="http://www.lipowa43.pl/" TargetMode="External"/><Relationship Id="rId87" Type="http://schemas.openxmlformats.org/officeDocument/2006/relationships/hyperlink" Target="http://www.lipowa43.pl/" TargetMode="External"/><Relationship Id="rId61" Type="http://schemas.openxmlformats.org/officeDocument/2006/relationships/hyperlink" Target="mailto:biuro@heritageinvestpark.pl" TargetMode="External"/><Relationship Id="rId82" Type="http://schemas.openxmlformats.org/officeDocument/2006/relationships/hyperlink" Target="mailto:biuro@heritageinvestpark.pl" TargetMode="External"/><Relationship Id="rId19" Type="http://schemas.openxmlformats.org/officeDocument/2006/relationships/hyperlink" Target="http://www.lipowa43.pl/" TargetMode="External"/><Relationship Id="rId14" Type="http://schemas.openxmlformats.org/officeDocument/2006/relationships/hyperlink" Target="mailto:biuro@heritageinvestpark.pl" TargetMode="External"/><Relationship Id="rId30" Type="http://schemas.openxmlformats.org/officeDocument/2006/relationships/hyperlink" Target="http://www.heritageinvestpark.pl/" TargetMode="External"/><Relationship Id="rId35" Type="http://schemas.openxmlformats.org/officeDocument/2006/relationships/hyperlink" Target="mailto:biuro@heritageinvestpark.pl" TargetMode="External"/><Relationship Id="rId56" Type="http://schemas.openxmlformats.org/officeDocument/2006/relationships/hyperlink" Target="http://www.heritageinvestpark.pl/" TargetMode="External"/><Relationship Id="rId77" Type="http://schemas.openxmlformats.org/officeDocument/2006/relationships/hyperlink" Target="http://www.heritageinvestpark.pl/" TargetMode="External"/><Relationship Id="rId8" Type="http://schemas.openxmlformats.org/officeDocument/2006/relationships/hyperlink" Target="mailto:biuro@heritageinvestpark.pl" TargetMode="External"/><Relationship Id="rId51" Type="http://schemas.openxmlformats.org/officeDocument/2006/relationships/hyperlink" Target="mailto:biuro@heritageinvestpark.pl" TargetMode="External"/><Relationship Id="rId72" Type="http://schemas.openxmlformats.org/officeDocument/2006/relationships/hyperlink" Target="mailto:biuro@heritageinvestpark.pl" TargetMode="External"/><Relationship Id="rId93" Type="http://schemas.openxmlformats.org/officeDocument/2006/relationships/hyperlink" Target="http://www.lipowa43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508B-CC30-4C24-9E08-972108C51A2D}">
  <dimension ref="A1:BF33"/>
  <sheetViews>
    <sheetView tabSelected="1" topLeftCell="AG1" zoomScale="85" zoomScaleNormal="85" workbookViewId="0">
      <selection activeCell="AK34" sqref="AK34"/>
    </sheetView>
  </sheetViews>
  <sheetFormatPr defaultColWidth="14.77734375" defaultRowHeight="14.4" x14ac:dyDescent="0.3"/>
  <cols>
    <col min="1" max="1" width="14.77734375" style="4"/>
    <col min="2" max="2" width="14.77734375" style="5"/>
    <col min="3" max="19" width="14.77734375" style="4"/>
    <col min="20" max="28" width="14.77734375" style="2"/>
    <col min="29" max="29" width="16.21875" style="2" customWidth="1"/>
    <col min="30" max="36" width="14.77734375" style="2"/>
    <col min="37" max="38" width="20.21875" style="2" customWidth="1"/>
    <col min="39" max="39" width="14.77734375" style="2"/>
    <col min="40" max="40" width="22.77734375" style="2" customWidth="1"/>
    <col min="41" max="41" width="14.77734375" style="2"/>
    <col min="42" max="42" width="19.77734375" style="2" customWidth="1"/>
    <col min="43" max="43" width="19.44140625" style="2" customWidth="1"/>
    <col min="44" max="44" width="19.5546875" style="2" customWidth="1"/>
    <col min="45" max="45" width="20" style="2" customWidth="1"/>
    <col min="46" max="46" width="17.77734375" style="2" customWidth="1"/>
    <col min="47" max="47" width="22.44140625" style="2" customWidth="1"/>
    <col min="48" max="48" width="21" style="2" customWidth="1"/>
    <col min="49" max="49" width="19.77734375" style="2" customWidth="1"/>
    <col min="50" max="50" width="14.77734375" style="2"/>
    <col min="51" max="51" width="19.21875" style="2" customWidth="1"/>
    <col min="52" max="52" width="20.5546875" style="2" customWidth="1"/>
    <col min="53" max="53" width="18.77734375" style="2" customWidth="1"/>
    <col min="54" max="16384" width="14.77734375" style="2"/>
  </cols>
  <sheetData>
    <row r="1" spans="1:58" ht="187.2" x14ac:dyDescent="0.3">
      <c r="A1" s="9" t="s">
        <v>0</v>
      </c>
      <c r="B1" s="10" t="s">
        <v>50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v>11</v>
      </c>
      <c r="N1" s="9" t="s">
        <v>12</v>
      </c>
      <c r="O1" s="9" t="s">
        <v>13</v>
      </c>
      <c r="P1" s="9" t="s">
        <v>14</v>
      </c>
      <c r="Q1" s="9" t="s">
        <v>15</v>
      </c>
      <c r="R1" s="9" t="s">
        <v>16</v>
      </c>
      <c r="S1" s="9" t="s">
        <v>17</v>
      </c>
      <c r="T1" s="9" t="s">
        <v>18</v>
      </c>
      <c r="U1" s="9" t="s">
        <v>19</v>
      </c>
      <c r="V1" s="9" t="s">
        <v>20</v>
      </c>
      <c r="W1" s="9" t="s">
        <v>21</v>
      </c>
      <c r="X1" s="9" t="s">
        <v>22</v>
      </c>
      <c r="Y1" s="9" t="s">
        <v>23</v>
      </c>
      <c r="Z1" s="9" t="s">
        <v>24</v>
      </c>
      <c r="AA1" s="9" t="s">
        <v>25</v>
      </c>
      <c r="AB1" s="9" t="s">
        <v>26</v>
      </c>
      <c r="AC1" s="9" t="s">
        <v>27</v>
      </c>
      <c r="AD1" s="9" t="s">
        <v>28</v>
      </c>
      <c r="AE1" s="9" t="s">
        <v>29</v>
      </c>
      <c r="AF1" s="9" t="s">
        <v>30</v>
      </c>
      <c r="AG1" s="9" t="s">
        <v>31</v>
      </c>
      <c r="AH1" s="9" t="s">
        <v>32</v>
      </c>
      <c r="AI1" s="9" t="s">
        <v>33</v>
      </c>
      <c r="AJ1" s="9" t="s">
        <v>34</v>
      </c>
      <c r="AK1" s="9" t="s">
        <v>38</v>
      </c>
      <c r="AL1" s="9" t="s">
        <v>45</v>
      </c>
      <c r="AM1" s="9" t="s">
        <v>36</v>
      </c>
      <c r="AN1" s="9" t="s">
        <v>102</v>
      </c>
      <c r="AO1" s="9" t="s">
        <v>44</v>
      </c>
      <c r="AP1" s="9" t="s">
        <v>103</v>
      </c>
      <c r="AQ1" s="9" t="s">
        <v>49</v>
      </c>
      <c r="AR1" s="9" t="s">
        <v>104</v>
      </c>
      <c r="AS1" s="9" t="s">
        <v>40</v>
      </c>
      <c r="AT1" s="9" t="s">
        <v>41</v>
      </c>
      <c r="AU1" s="9" t="s">
        <v>39</v>
      </c>
      <c r="AV1" s="9" t="s">
        <v>105</v>
      </c>
      <c r="AW1" s="9" t="s">
        <v>46</v>
      </c>
      <c r="AX1" s="9" t="s">
        <v>47</v>
      </c>
      <c r="AY1" s="9" t="s">
        <v>48</v>
      </c>
      <c r="AZ1" s="9" t="s">
        <v>106</v>
      </c>
      <c r="BA1" s="9" t="s">
        <v>42</v>
      </c>
      <c r="BB1" s="9" t="s">
        <v>35</v>
      </c>
      <c r="BC1" s="9" t="s">
        <v>107</v>
      </c>
      <c r="BD1" s="9" t="s">
        <v>43</v>
      </c>
      <c r="BE1" s="9" t="s">
        <v>108</v>
      </c>
      <c r="BF1" s="9" t="s">
        <v>37</v>
      </c>
    </row>
    <row r="2" spans="1:58" ht="129.6" x14ac:dyDescent="0.3">
      <c r="A2" s="1" t="s">
        <v>62</v>
      </c>
      <c r="B2" s="1" t="s">
        <v>63</v>
      </c>
      <c r="C2" s="3" t="s">
        <v>51</v>
      </c>
      <c r="D2" s="3">
        <v>1085881</v>
      </c>
      <c r="E2" s="1" t="s">
        <v>54</v>
      </c>
      <c r="F2" s="1">
        <v>7252340331</v>
      </c>
      <c r="G2" s="1">
        <v>527636141</v>
      </c>
      <c r="H2" s="1" t="s">
        <v>52</v>
      </c>
      <c r="I2" s="6" t="s">
        <v>53</v>
      </c>
      <c r="J2" s="1" t="s">
        <v>54</v>
      </c>
      <c r="K2" s="6" t="s">
        <v>55</v>
      </c>
      <c r="L2" s="1" t="s">
        <v>56</v>
      </c>
      <c r="M2" s="1" t="s">
        <v>57</v>
      </c>
      <c r="N2" s="1" t="s">
        <v>57</v>
      </c>
      <c r="O2" s="1" t="s">
        <v>57</v>
      </c>
      <c r="P2" s="1" t="s">
        <v>58</v>
      </c>
      <c r="Q2" s="1">
        <v>3</v>
      </c>
      <c r="R2" s="1">
        <v>3</v>
      </c>
      <c r="S2" s="1" t="s">
        <v>59</v>
      </c>
      <c r="T2" s="3" t="s">
        <v>56</v>
      </c>
      <c r="U2" s="3" t="s">
        <v>57</v>
      </c>
      <c r="V2" s="3" t="s">
        <v>57</v>
      </c>
      <c r="W2" s="3" t="s">
        <v>57</v>
      </c>
      <c r="X2" s="1" t="s">
        <v>58</v>
      </c>
      <c r="Y2" s="3">
        <v>3</v>
      </c>
      <c r="Z2" s="3">
        <v>3</v>
      </c>
      <c r="AA2" s="1" t="s">
        <v>59</v>
      </c>
      <c r="AB2" s="3" t="s">
        <v>63</v>
      </c>
      <c r="AC2" s="3" t="s">
        <v>60</v>
      </c>
      <c r="AD2" s="3" t="s">
        <v>56</v>
      </c>
      <c r="AE2" s="3" t="s">
        <v>57</v>
      </c>
      <c r="AF2" s="3" t="s">
        <v>57</v>
      </c>
      <c r="AG2" s="3" t="s">
        <v>57</v>
      </c>
      <c r="AH2" s="3" t="s">
        <v>64</v>
      </c>
      <c r="AI2" s="3">
        <v>43</v>
      </c>
      <c r="AJ2" s="3" t="s">
        <v>65</v>
      </c>
      <c r="AK2" s="3" t="s">
        <v>66</v>
      </c>
      <c r="AL2" s="3" t="s">
        <v>67</v>
      </c>
      <c r="AM2" s="8">
        <v>9400</v>
      </c>
      <c r="AN2" s="7">
        <v>46142</v>
      </c>
      <c r="AO2" s="8">
        <f>AM2*40.73</f>
        <v>382861.99999999994</v>
      </c>
      <c r="AP2" s="7">
        <v>46142</v>
      </c>
      <c r="AQ2" s="8">
        <f>AO2+AU2+AY2</f>
        <v>458861.99999999994</v>
      </c>
      <c r="AR2" s="7">
        <v>46142</v>
      </c>
      <c r="AS2" s="1" t="s">
        <v>68</v>
      </c>
      <c r="AT2" s="3" t="s">
        <v>54</v>
      </c>
      <c r="AU2" s="8">
        <v>58000</v>
      </c>
      <c r="AV2" s="7">
        <v>46142</v>
      </c>
      <c r="AW2" s="3" t="s">
        <v>69</v>
      </c>
      <c r="AX2" s="3" t="s">
        <v>54</v>
      </c>
      <c r="AY2" s="8">
        <v>18000</v>
      </c>
      <c r="AZ2" s="7">
        <v>46142</v>
      </c>
      <c r="BA2" s="1" t="s">
        <v>54</v>
      </c>
      <c r="BB2" s="8" t="s">
        <v>54</v>
      </c>
      <c r="BC2" s="7" t="s">
        <v>54</v>
      </c>
      <c r="BD2" s="1" t="s">
        <v>61</v>
      </c>
      <c r="BE2" s="7">
        <v>46142</v>
      </c>
      <c r="BF2" s="6" t="s">
        <v>70</v>
      </c>
    </row>
    <row r="3" spans="1:58" ht="129.6" x14ac:dyDescent="0.3">
      <c r="A3" s="1" t="s">
        <v>62</v>
      </c>
      <c r="B3" s="1" t="s">
        <v>63</v>
      </c>
      <c r="C3" s="3" t="s">
        <v>51</v>
      </c>
      <c r="D3" s="3">
        <v>1085881</v>
      </c>
      <c r="E3" s="1" t="s">
        <v>54</v>
      </c>
      <c r="F3" s="1">
        <v>7252340331</v>
      </c>
      <c r="G3" s="1">
        <v>527636141</v>
      </c>
      <c r="H3" s="1" t="s">
        <v>52</v>
      </c>
      <c r="I3" s="6" t="s">
        <v>53</v>
      </c>
      <c r="J3" s="1" t="s">
        <v>54</v>
      </c>
      <c r="K3" s="6" t="s">
        <v>55</v>
      </c>
      <c r="L3" s="1" t="s">
        <v>56</v>
      </c>
      <c r="M3" s="1" t="s">
        <v>57</v>
      </c>
      <c r="N3" s="1" t="s">
        <v>57</v>
      </c>
      <c r="O3" s="1" t="s">
        <v>57</v>
      </c>
      <c r="P3" s="1" t="s">
        <v>58</v>
      </c>
      <c r="Q3" s="1">
        <v>3</v>
      </c>
      <c r="R3" s="1">
        <v>3</v>
      </c>
      <c r="S3" s="1" t="s">
        <v>59</v>
      </c>
      <c r="T3" s="3" t="s">
        <v>56</v>
      </c>
      <c r="U3" s="3" t="s">
        <v>57</v>
      </c>
      <c r="V3" s="3" t="s">
        <v>57</v>
      </c>
      <c r="W3" s="3" t="s">
        <v>57</v>
      </c>
      <c r="X3" s="1" t="s">
        <v>58</v>
      </c>
      <c r="Y3" s="3">
        <v>3</v>
      </c>
      <c r="Z3" s="3">
        <v>3</v>
      </c>
      <c r="AA3" s="1" t="s">
        <v>59</v>
      </c>
      <c r="AB3" s="3" t="s">
        <v>63</v>
      </c>
      <c r="AC3" s="3" t="s">
        <v>60</v>
      </c>
      <c r="AD3" s="3" t="s">
        <v>56</v>
      </c>
      <c r="AE3" s="3" t="s">
        <v>57</v>
      </c>
      <c r="AF3" s="3" t="s">
        <v>57</v>
      </c>
      <c r="AG3" s="3" t="s">
        <v>57</v>
      </c>
      <c r="AH3" s="3" t="s">
        <v>64</v>
      </c>
      <c r="AI3" s="3">
        <v>43</v>
      </c>
      <c r="AJ3" s="3" t="s">
        <v>65</v>
      </c>
      <c r="AK3" s="3" t="s">
        <v>66</v>
      </c>
      <c r="AL3" s="3" t="s">
        <v>71</v>
      </c>
      <c r="AM3" s="8">
        <v>9600</v>
      </c>
      <c r="AN3" s="7">
        <v>46142</v>
      </c>
      <c r="AO3" s="8">
        <f>AM3*69.21</f>
        <v>664415.99999999988</v>
      </c>
      <c r="AP3" s="7">
        <v>46142</v>
      </c>
      <c r="AQ3" s="8">
        <f>AO3+AU3+AY3</f>
        <v>740415.99999999988</v>
      </c>
      <c r="AR3" s="7">
        <v>46142</v>
      </c>
      <c r="AS3" s="1" t="s">
        <v>68</v>
      </c>
      <c r="AT3" s="3" t="s">
        <v>54</v>
      </c>
      <c r="AU3" s="8">
        <v>58000</v>
      </c>
      <c r="AV3" s="7">
        <v>46142</v>
      </c>
      <c r="AW3" s="3" t="s">
        <v>69</v>
      </c>
      <c r="AX3" s="3" t="s">
        <v>54</v>
      </c>
      <c r="AY3" s="8">
        <v>18000</v>
      </c>
      <c r="AZ3" s="7">
        <v>46142</v>
      </c>
      <c r="BA3" s="1" t="s">
        <v>54</v>
      </c>
      <c r="BB3" s="8" t="s">
        <v>54</v>
      </c>
      <c r="BC3" s="7" t="s">
        <v>54</v>
      </c>
      <c r="BD3" s="1" t="s">
        <v>61</v>
      </c>
      <c r="BE3" s="7">
        <v>46142</v>
      </c>
      <c r="BF3" s="6" t="s">
        <v>70</v>
      </c>
    </row>
    <row r="4" spans="1:58" ht="129.6" x14ac:dyDescent="0.3">
      <c r="A4" s="1" t="s">
        <v>62</v>
      </c>
      <c r="B4" s="1" t="s">
        <v>63</v>
      </c>
      <c r="C4" s="3" t="s">
        <v>51</v>
      </c>
      <c r="D4" s="3">
        <v>1085881</v>
      </c>
      <c r="E4" s="1" t="s">
        <v>54</v>
      </c>
      <c r="F4" s="1">
        <v>7252340331</v>
      </c>
      <c r="G4" s="1">
        <v>527636141</v>
      </c>
      <c r="H4" s="1" t="s">
        <v>52</v>
      </c>
      <c r="I4" s="6" t="s">
        <v>53</v>
      </c>
      <c r="J4" s="1" t="s">
        <v>54</v>
      </c>
      <c r="K4" s="6" t="s">
        <v>55</v>
      </c>
      <c r="L4" s="1" t="s">
        <v>56</v>
      </c>
      <c r="M4" s="1" t="s">
        <v>57</v>
      </c>
      <c r="N4" s="1" t="s">
        <v>57</v>
      </c>
      <c r="O4" s="1" t="s">
        <v>57</v>
      </c>
      <c r="P4" s="1" t="s">
        <v>58</v>
      </c>
      <c r="Q4" s="1">
        <v>3</v>
      </c>
      <c r="R4" s="1">
        <v>3</v>
      </c>
      <c r="S4" s="1" t="s">
        <v>59</v>
      </c>
      <c r="T4" s="3" t="s">
        <v>56</v>
      </c>
      <c r="U4" s="3" t="s">
        <v>57</v>
      </c>
      <c r="V4" s="3" t="s">
        <v>57</v>
      </c>
      <c r="W4" s="3" t="s">
        <v>57</v>
      </c>
      <c r="X4" s="1" t="s">
        <v>58</v>
      </c>
      <c r="Y4" s="3">
        <v>3</v>
      </c>
      <c r="Z4" s="3">
        <v>3</v>
      </c>
      <c r="AA4" s="1" t="s">
        <v>59</v>
      </c>
      <c r="AB4" s="3" t="s">
        <v>63</v>
      </c>
      <c r="AC4" s="3" t="s">
        <v>60</v>
      </c>
      <c r="AD4" s="3" t="s">
        <v>56</v>
      </c>
      <c r="AE4" s="3" t="s">
        <v>57</v>
      </c>
      <c r="AF4" s="3" t="s">
        <v>57</v>
      </c>
      <c r="AG4" s="3" t="s">
        <v>57</v>
      </c>
      <c r="AH4" s="3" t="s">
        <v>64</v>
      </c>
      <c r="AI4" s="3">
        <v>43</v>
      </c>
      <c r="AJ4" s="3" t="s">
        <v>65</v>
      </c>
      <c r="AK4" s="3" t="s">
        <v>66</v>
      </c>
      <c r="AL4" s="3" t="s">
        <v>72</v>
      </c>
      <c r="AM4" s="8">
        <v>9200</v>
      </c>
      <c r="AN4" s="7">
        <v>46142</v>
      </c>
      <c r="AO4" s="8">
        <f>AM4*40.78</f>
        <v>375176</v>
      </c>
      <c r="AP4" s="7">
        <v>46142</v>
      </c>
      <c r="AQ4" s="8">
        <f t="shared" ref="AQ4:AQ9" si="0">AO4+AU4+AY4</f>
        <v>451176</v>
      </c>
      <c r="AR4" s="7">
        <v>46142</v>
      </c>
      <c r="AS4" s="1" t="s">
        <v>68</v>
      </c>
      <c r="AT4" s="3" t="s">
        <v>54</v>
      </c>
      <c r="AU4" s="8">
        <v>58000</v>
      </c>
      <c r="AV4" s="7">
        <v>46142</v>
      </c>
      <c r="AW4" s="3" t="s">
        <v>69</v>
      </c>
      <c r="AX4" s="3" t="s">
        <v>54</v>
      </c>
      <c r="AY4" s="8">
        <v>18000</v>
      </c>
      <c r="AZ4" s="7">
        <v>46142</v>
      </c>
      <c r="BA4" s="1" t="s">
        <v>54</v>
      </c>
      <c r="BB4" s="8" t="s">
        <v>54</v>
      </c>
      <c r="BC4" s="7" t="s">
        <v>54</v>
      </c>
      <c r="BD4" s="1" t="s">
        <v>61</v>
      </c>
      <c r="BE4" s="7">
        <v>46142</v>
      </c>
      <c r="BF4" s="6" t="s">
        <v>70</v>
      </c>
    </row>
    <row r="5" spans="1:58" ht="129.6" x14ac:dyDescent="0.3">
      <c r="A5" s="1" t="s">
        <v>62</v>
      </c>
      <c r="B5" s="1" t="s">
        <v>63</v>
      </c>
      <c r="C5" s="3" t="s">
        <v>51</v>
      </c>
      <c r="D5" s="3">
        <v>1085881</v>
      </c>
      <c r="E5" s="1" t="s">
        <v>54</v>
      </c>
      <c r="F5" s="1">
        <v>7252340331</v>
      </c>
      <c r="G5" s="1">
        <v>527636141</v>
      </c>
      <c r="H5" s="1" t="s">
        <v>52</v>
      </c>
      <c r="I5" s="6" t="s">
        <v>53</v>
      </c>
      <c r="J5" s="1" t="s">
        <v>54</v>
      </c>
      <c r="K5" s="6" t="s">
        <v>55</v>
      </c>
      <c r="L5" s="1" t="s">
        <v>56</v>
      </c>
      <c r="M5" s="1" t="s">
        <v>57</v>
      </c>
      <c r="N5" s="1" t="s">
        <v>57</v>
      </c>
      <c r="O5" s="1" t="s">
        <v>57</v>
      </c>
      <c r="P5" s="1" t="s">
        <v>58</v>
      </c>
      <c r="Q5" s="1">
        <v>3</v>
      </c>
      <c r="R5" s="1">
        <v>3</v>
      </c>
      <c r="S5" s="1" t="s">
        <v>59</v>
      </c>
      <c r="T5" s="3" t="s">
        <v>56</v>
      </c>
      <c r="U5" s="3" t="s">
        <v>57</v>
      </c>
      <c r="V5" s="3" t="s">
        <v>57</v>
      </c>
      <c r="W5" s="3" t="s">
        <v>57</v>
      </c>
      <c r="X5" s="1" t="s">
        <v>58</v>
      </c>
      <c r="Y5" s="3">
        <v>3</v>
      </c>
      <c r="Z5" s="3">
        <v>3</v>
      </c>
      <c r="AA5" s="1" t="s">
        <v>59</v>
      </c>
      <c r="AB5" s="3" t="s">
        <v>63</v>
      </c>
      <c r="AC5" s="3" t="s">
        <v>60</v>
      </c>
      <c r="AD5" s="3" t="s">
        <v>56</v>
      </c>
      <c r="AE5" s="3" t="s">
        <v>57</v>
      </c>
      <c r="AF5" s="3" t="s">
        <v>57</v>
      </c>
      <c r="AG5" s="3" t="s">
        <v>57</v>
      </c>
      <c r="AH5" s="3" t="s">
        <v>64</v>
      </c>
      <c r="AI5" s="3">
        <v>43</v>
      </c>
      <c r="AJ5" s="3" t="s">
        <v>65</v>
      </c>
      <c r="AK5" s="3" t="s">
        <v>66</v>
      </c>
      <c r="AL5" s="3" t="s">
        <v>73</v>
      </c>
      <c r="AM5" s="8">
        <v>9800</v>
      </c>
      <c r="AN5" s="7">
        <v>46142</v>
      </c>
      <c r="AO5" s="8">
        <f>AM5*62.13</f>
        <v>608874</v>
      </c>
      <c r="AP5" s="7">
        <v>46142</v>
      </c>
      <c r="AQ5" s="8">
        <f t="shared" si="0"/>
        <v>684874</v>
      </c>
      <c r="AR5" s="7">
        <v>46142</v>
      </c>
      <c r="AS5" s="1" t="s">
        <v>68</v>
      </c>
      <c r="AT5" s="3" t="s">
        <v>54</v>
      </c>
      <c r="AU5" s="8">
        <v>58000</v>
      </c>
      <c r="AV5" s="7">
        <v>46142</v>
      </c>
      <c r="AW5" s="3" t="s">
        <v>69</v>
      </c>
      <c r="AX5" s="3" t="s">
        <v>54</v>
      </c>
      <c r="AY5" s="8">
        <v>18000</v>
      </c>
      <c r="AZ5" s="7">
        <v>46142</v>
      </c>
      <c r="BA5" s="1" t="s">
        <v>54</v>
      </c>
      <c r="BB5" s="8" t="s">
        <v>54</v>
      </c>
      <c r="BC5" s="7" t="s">
        <v>54</v>
      </c>
      <c r="BD5" s="1" t="s">
        <v>61</v>
      </c>
      <c r="BE5" s="7">
        <v>46142</v>
      </c>
      <c r="BF5" s="6" t="s">
        <v>70</v>
      </c>
    </row>
    <row r="6" spans="1:58" ht="129.6" x14ac:dyDescent="0.3">
      <c r="A6" s="1" t="s">
        <v>62</v>
      </c>
      <c r="B6" s="1" t="s">
        <v>63</v>
      </c>
      <c r="C6" s="3" t="s">
        <v>51</v>
      </c>
      <c r="D6" s="3">
        <v>1085881</v>
      </c>
      <c r="E6" s="1" t="s">
        <v>54</v>
      </c>
      <c r="F6" s="1">
        <v>7252340331</v>
      </c>
      <c r="G6" s="1">
        <v>527636141</v>
      </c>
      <c r="H6" s="1" t="s">
        <v>52</v>
      </c>
      <c r="I6" s="6" t="s">
        <v>53</v>
      </c>
      <c r="J6" s="1" t="s">
        <v>54</v>
      </c>
      <c r="K6" s="6" t="s">
        <v>55</v>
      </c>
      <c r="L6" s="1" t="s">
        <v>56</v>
      </c>
      <c r="M6" s="1" t="s">
        <v>57</v>
      </c>
      <c r="N6" s="1" t="s">
        <v>57</v>
      </c>
      <c r="O6" s="1" t="s">
        <v>57</v>
      </c>
      <c r="P6" s="1" t="s">
        <v>58</v>
      </c>
      <c r="Q6" s="1">
        <v>3</v>
      </c>
      <c r="R6" s="1">
        <v>3</v>
      </c>
      <c r="S6" s="1" t="s">
        <v>59</v>
      </c>
      <c r="T6" s="3" t="s">
        <v>56</v>
      </c>
      <c r="U6" s="3" t="s">
        <v>57</v>
      </c>
      <c r="V6" s="3" t="s">
        <v>57</v>
      </c>
      <c r="W6" s="3" t="s">
        <v>57</v>
      </c>
      <c r="X6" s="1" t="s">
        <v>58</v>
      </c>
      <c r="Y6" s="3">
        <v>3</v>
      </c>
      <c r="Z6" s="3">
        <v>3</v>
      </c>
      <c r="AA6" s="1" t="s">
        <v>59</v>
      </c>
      <c r="AB6" s="3" t="s">
        <v>63</v>
      </c>
      <c r="AC6" s="3" t="s">
        <v>60</v>
      </c>
      <c r="AD6" s="3" t="s">
        <v>56</v>
      </c>
      <c r="AE6" s="3" t="s">
        <v>57</v>
      </c>
      <c r="AF6" s="3" t="s">
        <v>57</v>
      </c>
      <c r="AG6" s="3" t="s">
        <v>57</v>
      </c>
      <c r="AH6" s="3" t="s">
        <v>64</v>
      </c>
      <c r="AI6" s="3">
        <v>43</v>
      </c>
      <c r="AJ6" s="3" t="s">
        <v>65</v>
      </c>
      <c r="AK6" s="3" t="s">
        <v>66</v>
      </c>
      <c r="AL6" s="3" t="s">
        <v>74</v>
      </c>
      <c r="AM6" s="8">
        <v>9700</v>
      </c>
      <c r="AN6" s="7">
        <v>46142</v>
      </c>
      <c r="AO6" s="8">
        <f>AM6*67.01</f>
        <v>649997</v>
      </c>
      <c r="AP6" s="7">
        <v>46142</v>
      </c>
      <c r="AQ6" s="8">
        <f t="shared" si="0"/>
        <v>725997</v>
      </c>
      <c r="AR6" s="7">
        <v>46142</v>
      </c>
      <c r="AS6" s="1" t="s">
        <v>68</v>
      </c>
      <c r="AT6" s="3" t="s">
        <v>54</v>
      </c>
      <c r="AU6" s="8">
        <v>58000</v>
      </c>
      <c r="AV6" s="7">
        <v>46142</v>
      </c>
      <c r="AW6" s="3" t="s">
        <v>69</v>
      </c>
      <c r="AX6" s="3" t="s">
        <v>54</v>
      </c>
      <c r="AY6" s="8">
        <v>18000</v>
      </c>
      <c r="AZ6" s="7">
        <v>46142</v>
      </c>
      <c r="BA6" s="1" t="s">
        <v>54</v>
      </c>
      <c r="BB6" s="8" t="s">
        <v>54</v>
      </c>
      <c r="BC6" s="7" t="s">
        <v>54</v>
      </c>
      <c r="BD6" s="1" t="s">
        <v>61</v>
      </c>
      <c r="BE6" s="7">
        <v>46142</v>
      </c>
      <c r="BF6" s="6" t="s">
        <v>70</v>
      </c>
    </row>
    <row r="7" spans="1:58" ht="129.6" x14ac:dyDescent="0.3">
      <c r="A7" s="1" t="s">
        <v>62</v>
      </c>
      <c r="B7" s="1" t="s">
        <v>63</v>
      </c>
      <c r="C7" s="3" t="s">
        <v>51</v>
      </c>
      <c r="D7" s="3">
        <v>1085881</v>
      </c>
      <c r="E7" s="1" t="s">
        <v>54</v>
      </c>
      <c r="F7" s="1">
        <v>7252340331</v>
      </c>
      <c r="G7" s="1">
        <v>527636141</v>
      </c>
      <c r="H7" s="1" t="s">
        <v>52</v>
      </c>
      <c r="I7" s="6" t="s">
        <v>53</v>
      </c>
      <c r="J7" s="1" t="s">
        <v>54</v>
      </c>
      <c r="K7" s="6" t="s">
        <v>55</v>
      </c>
      <c r="L7" s="1" t="s">
        <v>56</v>
      </c>
      <c r="M7" s="1" t="s">
        <v>57</v>
      </c>
      <c r="N7" s="1" t="s">
        <v>57</v>
      </c>
      <c r="O7" s="1" t="s">
        <v>57</v>
      </c>
      <c r="P7" s="1" t="s">
        <v>58</v>
      </c>
      <c r="Q7" s="1">
        <v>3</v>
      </c>
      <c r="R7" s="1">
        <v>3</v>
      </c>
      <c r="S7" s="1" t="s">
        <v>59</v>
      </c>
      <c r="T7" s="3" t="s">
        <v>56</v>
      </c>
      <c r="U7" s="3" t="s">
        <v>57</v>
      </c>
      <c r="V7" s="3" t="s">
        <v>57</v>
      </c>
      <c r="W7" s="3" t="s">
        <v>57</v>
      </c>
      <c r="X7" s="1" t="s">
        <v>58</v>
      </c>
      <c r="Y7" s="3">
        <v>3</v>
      </c>
      <c r="Z7" s="3">
        <v>3</v>
      </c>
      <c r="AA7" s="1" t="s">
        <v>59</v>
      </c>
      <c r="AB7" s="3" t="s">
        <v>63</v>
      </c>
      <c r="AC7" s="3" t="s">
        <v>60</v>
      </c>
      <c r="AD7" s="3" t="s">
        <v>56</v>
      </c>
      <c r="AE7" s="3" t="s">
        <v>57</v>
      </c>
      <c r="AF7" s="3" t="s">
        <v>57</v>
      </c>
      <c r="AG7" s="3" t="s">
        <v>57</v>
      </c>
      <c r="AH7" s="3" t="s">
        <v>64</v>
      </c>
      <c r="AI7" s="3">
        <v>43</v>
      </c>
      <c r="AJ7" s="3" t="s">
        <v>65</v>
      </c>
      <c r="AK7" s="3" t="s">
        <v>66</v>
      </c>
      <c r="AL7" s="3" t="s">
        <v>75</v>
      </c>
      <c r="AM7" s="8">
        <v>9000</v>
      </c>
      <c r="AN7" s="7">
        <v>46142</v>
      </c>
      <c r="AO7" s="8">
        <f>AM7*55.95</f>
        <v>503550</v>
      </c>
      <c r="AP7" s="7">
        <v>46142</v>
      </c>
      <c r="AQ7" s="8">
        <f t="shared" si="0"/>
        <v>579550</v>
      </c>
      <c r="AR7" s="7">
        <v>46142</v>
      </c>
      <c r="AS7" s="1" t="s">
        <v>68</v>
      </c>
      <c r="AT7" s="3" t="s">
        <v>54</v>
      </c>
      <c r="AU7" s="8">
        <v>58000</v>
      </c>
      <c r="AV7" s="7">
        <v>46142</v>
      </c>
      <c r="AW7" s="3" t="s">
        <v>69</v>
      </c>
      <c r="AX7" s="3" t="s">
        <v>54</v>
      </c>
      <c r="AY7" s="8">
        <v>18000</v>
      </c>
      <c r="AZ7" s="7">
        <v>46142</v>
      </c>
      <c r="BA7" s="1" t="s">
        <v>54</v>
      </c>
      <c r="BB7" s="8" t="s">
        <v>54</v>
      </c>
      <c r="BC7" s="7" t="s">
        <v>54</v>
      </c>
      <c r="BD7" s="1" t="s">
        <v>61</v>
      </c>
      <c r="BE7" s="7">
        <v>46142</v>
      </c>
      <c r="BF7" s="6" t="s">
        <v>70</v>
      </c>
    </row>
    <row r="8" spans="1:58" ht="129.6" x14ac:dyDescent="0.3">
      <c r="A8" s="1" t="s">
        <v>62</v>
      </c>
      <c r="B8" s="1" t="s">
        <v>63</v>
      </c>
      <c r="C8" s="3" t="s">
        <v>51</v>
      </c>
      <c r="D8" s="3">
        <v>1085881</v>
      </c>
      <c r="E8" s="1" t="s">
        <v>54</v>
      </c>
      <c r="F8" s="1">
        <v>7252340331</v>
      </c>
      <c r="G8" s="1">
        <v>527636141</v>
      </c>
      <c r="H8" s="1" t="s">
        <v>52</v>
      </c>
      <c r="I8" s="6" t="s">
        <v>53</v>
      </c>
      <c r="J8" s="1" t="s">
        <v>54</v>
      </c>
      <c r="K8" s="6" t="s">
        <v>55</v>
      </c>
      <c r="L8" s="1" t="s">
        <v>56</v>
      </c>
      <c r="M8" s="1" t="s">
        <v>57</v>
      </c>
      <c r="N8" s="1" t="s">
        <v>57</v>
      </c>
      <c r="O8" s="1" t="s">
        <v>57</v>
      </c>
      <c r="P8" s="1" t="s">
        <v>58</v>
      </c>
      <c r="Q8" s="1">
        <v>3</v>
      </c>
      <c r="R8" s="1">
        <v>3</v>
      </c>
      <c r="S8" s="1" t="s">
        <v>59</v>
      </c>
      <c r="T8" s="3" t="s">
        <v>56</v>
      </c>
      <c r="U8" s="3" t="s">
        <v>57</v>
      </c>
      <c r="V8" s="3" t="s">
        <v>57</v>
      </c>
      <c r="W8" s="3" t="s">
        <v>57</v>
      </c>
      <c r="X8" s="1" t="s">
        <v>58</v>
      </c>
      <c r="Y8" s="3">
        <v>3</v>
      </c>
      <c r="Z8" s="3">
        <v>3</v>
      </c>
      <c r="AA8" s="1" t="s">
        <v>59</v>
      </c>
      <c r="AB8" s="3" t="s">
        <v>63</v>
      </c>
      <c r="AC8" s="3" t="s">
        <v>60</v>
      </c>
      <c r="AD8" s="3" t="s">
        <v>56</v>
      </c>
      <c r="AE8" s="3" t="s">
        <v>57</v>
      </c>
      <c r="AF8" s="3" t="s">
        <v>57</v>
      </c>
      <c r="AG8" s="3" t="s">
        <v>57</v>
      </c>
      <c r="AH8" s="3" t="s">
        <v>64</v>
      </c>
      <c r="AI8" s="3">
        <v>43</v>
      </c>
      <c r="AJ8" s="3" t="s">
        <v>65</v>
      </c>
      <c r="AK8" s="3" t="s">
        <v>66</v>
      </c>
      <c r="AL8" s="3" t="s">
        <v>76</v>
      </c>
      <c r="AM8" s="8">
        <v>9400</v>
      </c>
      <c r="AN8" s="7">
        <v>46142</v>
      </c>
      <c r="AO8" s="8">
        <f>AM8*75.24</f>
        <v>707256</v>
      </c>
      <c r="AP8" s="7">
        <v>46142</v>
      </c>
      <c r="AQ8" s="8">
        <f t="shared" si="0"/>
        <v>783256</v>
      </c>
      <c r="AR8" s="7">
        <v>46142</v>
      </c>
      <c r="AS8" s="1" t="s">
        <v>68</v>
      </c>
      <c r="AT8" s="3" t="s">
        <v>54</v>
      </c>
      <c r="AU8" s="8">
        <v>58000</v>
      </c>
      <c r="AV8" s="7">
        <v>46142</v>
      </c>
      <c r="AW8" s="3" t="s">
        <v>69</v>
      </c>
      <c r="AX8" s="3" t="s">
        <v>54</v>
      </c>
      <c r="AY8" s="8">
        <v>18000</v>
      </c>
      <c r="AZ8" s="7">
        <v>46142</v>
      </c>
      <c r="BA8" s="1" t="s">
        <v>54</v>
      </c>
      <c r="BB8" s="8" t="s">
        <v>54</v>
      </c>
      <c r="BC8" s="7" t="s">
        <v>54</v>
      </c>
      <c r="BD8" s="1" t="s">
        <v>61</v>
      </c>
      <c r="BE8" s="7">
        <v>46142</v>
      </c>
      <c r="BF8" s="6" t="s">
        <v>70</v>
      </c>
    </row>
    <row r="9" spans="1:58" ht="129.6" x14ac:dyDescent="0.3">
      <c r="A9" s="1" t="s">
        <v>62</v>
      </c>
      <c r="B9" s="1" t="s">
        <v>63</v>
      </c>
      <c r="C9" s="3" t="s">
        <v>51</v>
      </c>
      <c r="D9" s="3">
        <v>1085881</v>
      </c>
      <c r="E9" s="1" t="s">
        <v>54</v>
      </c>
      <c r="F9" s="1">
        <v>7252340331</v>
      </c>
      <c r="G9" s="1">
        <v>527636141</v>
      </c>
      <c r="H9" s="1" t="s">
        <v>52</v>
      </c>
      <c r="I9" s="6" t="s">
        <v>53</v>
      </c>
      <c r="J9" s="1" t="s">
        <v>54</v>
      </c>
      <c r="K9" s="6" t="s">
        <v>55</v>
      </c>
      <c r="L9" s="1" t="s">
        <v>56</v>
      </c>
      <c r="M9" s="1" t="s">
        <v>57</v>
      </c>
      <c r="N9" s="1" t="s">
        <v>57</v>
      </c>
      <c r="O9" s="1" t="s">
        <v>57</v>
      </c>
      <c r="P9" s="1" t="s">
        <v>58</v>
      </c>
      <c r="Q9" s="1">
        <v>3</v>
      </c>
      <c r="R9" s="1">
        <v>3</v>
      </c>
      <c r="S9" s="1" t="s">
        <v>59</v>
      </c>
      <c r="T9" s="3" t="s">
        <v>56</v>
      </c>
      <c r="U9" s="3" t="s">
        <v>57</v>
      </c>
      <c r="V9" s="3" t="s">
        <v>57</v>
      </c>
      <c r="W9" s="3" t="s">
        <v>57</v>
      </c>
      <c r="X9" s="1" t="s">
        <v>58</v>
      </c>
      <c r="Y9" s="3">
        <v>3</v>
      </c>
      <c r="Z9" s="3">
        <v>3</v>
      </c>
      <c r="AA9" s="1" t="s">
        <v>59</v>
      </c>
      <c r="AB9" s="3" t="s">
        <v>63</v>
      </c>
      <c r="AC9" s="3" t="s">
        <v>60</v>
      </c>
      <c r="AD9" s="3" t="s">
        <v>56</v>
      </c>
      <c r="AE9" s="3" t="s">
        <v>57</v>
      </c>
      <c r="AF9" s="3" t="s">
        <v>57</v>
      </c>
      <c r="AG9" s="3" t="s">
        <v>57</v>
      </c>
      <c r="AH9" s="3" t="s">
        <v>64</v>
      </c>
      <c r="AI9" s="3">
        <v>43</v>
      </c>
      <c r="AJ9" s="3" t="s">
        <v>65</v>
      </c>
      <c r="AK9" s="3" t="s">
        <v>66</v>
      </c>
      <c r="AL9" s="3" t="s">
        <v>77</v>
      </c>
      <c r="AM9" s="8">
        <v>9700</v>
      </c>
      <c r="AN9" s="7">
        <v>46142</v>
      </c>
      <c r="AO9" s="8">
        <f>AM9*37.51</f>
        <v>363847</v>
      </c>
      <c r="AP9" s="7">
        <v>46142</v>
      </c>
      <c r="AQ9" s="8">
        <f t="shared" si="0"/>
        <v>439847</v>
      </c>
      <c r="AR9" s="7">
        <v>46142</v>
      </c>
      <c r="AS9" s="1" t="s">
        <v>68</v>
      </c>
      <c r="AT9" s="3" t="s">
        <v>54</v>
      </c>
      <c r="AU9" s="8">
        <v>58000</v>
      </c>
      <c r="AV9" s="7">
        <v>46142</v>
      </c>
      <c r="AW9" s="3" t="s">
        <v>69</v>
      </c>
      <c r="AX9" s="3" t="s">
        <v>54</v>
      </c>
      <c r="AY9" s="8">
        <v>18000</v>
      </c>
      <c r="AZ9" s="7">
        <v>46142</v>
      </c>
      <c r="BA9" s="1" t="s">
        <v>54</v>
      </c>
      <c r="BB9" s="8" t="s">
        <v>54</v>
      </c>
      <c r="BC9" s="7" t="s">
        <v>54</v>
      </c>
      <c r="BD9" s="1" t="s">
        <v>61</v>
      </c>
      <c r="BE9" s="7">
        <v>46142</v>
      </c>
      <c r="BF9" s="6" t="s">
        <v>70</v>
      </c>
    </row>
    <row r="10" spans="1:58" ht="129.6" x14ac:dyDescent="0.3">
      <c r="A10" s="1" t="s">
        <v>62</v>
      </c>
      <c r="B10" s="1" t="s">
        <v>63</v>
      </c>
      <c r="C10" s="3" t="s">
        <v>51</v>
      </c>
      <c r="D10" s="3">
        <v>1085881</v>
      </c>
      <c r="E10" s="1" t="s">
        <v>54</v>
      </c>
      <c r="F10" s="1">
        <v>7252340331</v>
      </c>
      <c r="G10" s="1">
        <v>527636141</v>
      </c>
      <c r="H10" s="1" t="s">
        <v>52</v>
      </c>
      <c r="I10" s="6" t="s">
        <v>53</v>
      </c>
      <c r="J10" s="1" t="s">
        <v>54</v>
      </c>
      <c r="K10" s="6" t="s">
        <v>55</v>
      </c>
      <c r="L10" s="1" t="s">
        <v>56</v>
      </c>
      <c r="M10" s="1" t="s">
        <v>57</v>
      </c>
      <c r="N10" s="1" t="s">
        <v>57</v>
      </c>
      <c r="O10" s="1" t="s">
        <v>57</v>
      </c>
      <c r="P10" s="1" t="s">
        <v>58</v>
      </c>
      <c r="Q10" s="1">
        <v>3</v>
      </c>
      <c r="R10" s="1">
        <v>3</v>
      </c>
      <c r="S10" s="1" t="s">
        <v>59</v>
      </c>
      <c r="T10" s="3" t="s">
        <v>56</v>
      </c>
      <c r="U10" s="3" t="s">
        <v>57</v>
      </c>
      <c r="V10" s="3" t="s">
        <v>57</v>
      </c>
      <c r="W10" s="3" t="s">
        <v>57</v>
      </c>
      <c r="X10" s="1" t="s">
        <v>58</v>
      </c>
      <c r="Y10" s="3">
        <v>3</v>
      </c>
      <c r="Z10" s="3">
        <v>3</v>
      </c>
      <c r="AA10" s="1" t="s">
        <v>59</v>
      </c>
      <c r="AB10" s="3" t="s">
        <v>63</v>
      </c>
      <c r="AC10" s="3" t="s">
        <v>60</v>
      </c>
      <c r="AD10" s="3" t="s">
        <v>56</v>
      </c>
      <c r="AE10" s="3" t="s">
        <v>57</v>
      </c>
      <c r="AF10" s="3" t="s">
        <v>57</v>
      </c>
      <c r="AG10" s="3" t="s">
        <v>57</v>
      </c>
      <c r="AH10" s="3" t="s">
        <v>64</v>
      </c>
      <c r="AI10" s="3">
        <v>43</v>
      </c>
      <c r="AJ10" s="3" t="s">
        <v>65</v>
      </c>
      <c r="AK10" s="3" t="s">
        <v>66</v>
      </c>
      <c r="AL10" s="3" t="s">
        <v>78</v>
      </c>
      <c r="AM10" s="8">
        <v>9600</v>
      </c>
      <c r="AN10" s="7">
        <v>46142</v>
      </c>
      <c r="AO10" s="8">
        <f>AM10*69.21</f>
        <v>664415.99999999988</v>
      </c>
      <c r="AP10" s="7">
        <v>46142</v>
      </c>
      <c r="AQ10" s="8">
        <f>AO10+AU10+AY10</f>
        <v>740415.99999999988</v>
      </c>
      <c r="AR10" s="7">
        <v>46142</v>
      </c>
      <c r="AS10" s="1" t="s">
        <v>68</v>
      </c>
      <c r="AT10" s="3" t="s">
        <v>54</v>
      </c>
      <c r="AU10" s="8">
        <v>58000</v>
      </c>
      <c r="AV10" s="7">
        <v>46142</v>
      </c>
      <c r="AW10" s="3" t="s">
        <v>69</v>
      </c>
      <c r="AX10" s="3" t="s">
        <v>54</v>
      </c>
      <c r="AY10" s="8">
        <v>18000</v>
      </c>
      <c r="AZ10" s="7">
        <v>46142</v>
      </c>
      <c r="BA10" s="1" t="s">
        <v>54</v>
      </c>
      <c r="BB10" s="8" t="s">
        <v>54</v>
      </c>
      <c r="BC10" s="7" t="s">
        <v>54</v>
      </c>
      <c r="BD10" s="1" t="s">
        <v>61</v>
      </c>
      <c r="BE10" s="7">
        <v>46142</v>
      </c>
      <c r="BF10" s="6" t="s">
        <v>70</v>
      </c>
    </row>
    <row r="11" spans="1:58" ht="129.6" x14ac:dyDescent="0.3">
      <c r="A11" s="1" t="s">
        <v>62</v>
      </c>
      <c r="B11" s="1" t="s">
        <v>63</v>
      </c>
      <c r="C11" s="3" t="s">
        <v>51</v>
      </c>
      <c r="D11" s="3">
        <v>1085881</v>
      </c>
      <c r="E11" s="1" t="s">
        <v>54</v>
      </c>
      <c r="F11" s="1">
        <v>7252340331</v>
      </c>
      <c r="G11" s="1">
        <v>527636141</v>
      </c>
      <c r="H11" s="1" t="s">
        <v>52</v>
      </c>
      <c r="I11" s="6" t="s">
        <v>53</v>
      </c>
      <c r="J11" s="1" t="s">
        <v>54</v>
      </c>
      <c r="K11" s="6" t="s">
        <v>55</v>
      </c>
      <c r="L11" s="1" t="s">
        <v>56</v>
      </c>
      <c r="M11" s="1" t="s">
        <v>57</v>
      </c>
      <c r="N11" s="1" t="s">
        <v>57</v>
      </c>
      <c r="O11" s="1" t="s">
        <v>57</v>
      </c>
      <c r="P11" s="1" t="s">
        <v>58</v>
      </c>
      <c r="Q11" s="1">
        <v>3</v>
      </c>
      <c r="R11" s="1">
        <v>3</v>
      </c>
      <c r="S11" s="1" t="s">
        <v>59</v>
      </c>
      <c r="T11" s="3" t="s">
        <v>56</v>
      </c>
      <c r="U11" s="3" t="s">
        <v>57</v>
      </c>
      <c r="V11" s="3" t="s">
        <v>57</v>
      </c>
      <c r="W11" s="3" t="s">
        <v>57</v>
      </c>
      <c r="X11" s="1" t="s">
        <v>58</v>
      </c>
      <c r="Y11" s="3">
        <v>3</v>
      </c>
      <c r="Z11" s="3">
        <v>3</v>
      </c>
      <c r="AA11" s="1" t="s">
        <v>59</v>
      </c>
      <c r="AB11" s="3" t="s">
        <v>63</v>
      </c>
      <c r="AC11" s="3" t="s">
        <v>60</v>
      </c>
      <c r="AD11" s="3" t="s">
        <v>56</v>
      </c>
      <c r="AE11" s="3" t="s">
        <v>57</v>
      </c>
      <c r="AF11" s="3" t="s">
        <v>57</v>
      </c>
      <c r="AG11" s="3" t="s">
        <v>57</v>
      </c>
      <c r="AH11" s="3" t="s">
        <v>64</v>
      </c>
      <c r="AI11" s="3">
        <v>43</v>
      </c>
      <c r="AJ11" s="3" t="s">
        <v>65</v>
      </c>
      <c r="AK11" s="3" t="s">
        <v>66</v>
      </c>
      <c r="AL11" s="3" t="s">
        <v>79</v>
      </c>
      <c r="AM11" s="8">
        <v>9300</v>
      </c>
      <c r="AN11" s="7">
        <v>46142</v>
      </c>
      <c r="AO11" s="8">
        <f>AM11*41.18</f>
        <v>382974</v>
      </c>
      <c r="AP11" s="7">
        <v>46142</v>
      </c>
      <c r="AQ11" s="8">
        <f t="shared" ref="AQ11:AQ17" si="1">AO11+AU11+AY11</f>
        <v>458974</v>
      </c>
      <c r="AR11" s="7">
        <v>46142</v>
      </c>
      <c r="AS11" s="1" t="s">
        <v>68</v>
      </c>
      <c r="AT11" s="3" t="s">
        <v>54</v>
      </c>
      <c r="AU11" s="8">
        <v>58000</v>
      </c>
      <c r="AV11" s="7">
        <v>46142</v>
      </c>
      <c r="AW11" s="3" t="s">
        <v>69</v>
      </c>
      <c r="AX11" s="3" t="s">
        <v>54</v>
      </c>
      <c r="AY11" s="8">
        <v>18000</v>
      </c>
      <c r="AZ11" s="7">
        <v>46142</v>
      </c>
      <c r="BA11" s="1" t="s">
        <v>54</v>
      </c>
      <c r="BB11" s="8" t="s">
        <v>54</v>
      </c>
      <c r="BC11" s="7" t="s">
        <v>54</v>
      </c>
      <c r="BD11" s="1" t="s">
        <v>61</v>
      </c>
      <c r="BE11" s="7">
        <v>46142</v>
      </c>
      <c r="BF11" s="6" t="s">
        <v>70</v>
      </c>
    </row>
    <row r="12" spans="1:58" ht="129.6" x14ac:dyDescent="0.3">
      <c r="A12" s="1" t="s">
        <v>62</v>
      </c>
      <c r="B12" s="1" t="s">
        <v>63</v>
      </c>
      <c r="C12" s="3" t="s">
        <v>51</v>
      </c>
      <c r="D12" s="3">
        <v>1085881</v>
      </c>
      <c r="E12" s="1" t="s">
        <v>54</v>
      </c>
      <c r="F12" s="1">
        <v>7252340331</v>
      </c>
      <c r="G12" s="1">
        <v>527636141</v>
      </c>
      <c r="H12" s="1" t="s">
        <v>52</v>
      </c>
      <c r="I12" s="6" t="s">
        <v>53</v>
      </c>
      <c r="J12" s="1" t="s">
        <v>54</v>
      </c>
      <c r="K12" s="6" t="s">
        <v>55</v>
      </c>
      <c r="L12" s="1" t="s">
        <v>56</v>
      </c>
      <c r="M12" s="1" t="s">
        <v>57</v>
      </c>
      <c r="N12" s="1" t="s">
        <v>57</v>
      </c>
      <c r="O12" s="1" t="s">
        <v>57</v>
      </c>
      <c r="P12" s="1" t="s">
        <v>58</v>
      </c>
      <c r="Q12" s="1">
        <v>3</v>
      </c>
      <c r="R12" s="1">
        <v>3</v>
      </c>
      <c r="S12" s="1" t="s">
        <v>59</v>
      </c>
      <c r="T12" s="3" t="s">
        <v>56</v>
      </c>
      <c r="U12" s="3" t="s">
        <v>57</v>
      </c>
      <c r="V12" s="3" t="s">
        <v>57</v>
      </c>
      <c r="W12" s="3" t="s">
        <v>57</v>
      </c>
      <c r="X12" s="1" t="s">
        <v>58</v>
      </c>
      <c r="Y12" s="3">
        <v>3</v>
      </c>
      <c r="Z12" s="3">
        <v>3</v>
      </c>
      <c r="AA12" s="1" t="s">
        <v>59</v>
      </c>
      <c r="AB12" s="3" t="s">
        <v>63</v>
      </c>
      <c r="AC12" s="3" t="s">
        <v>60</v>
      </c>
      <c r="AD12" s="3" t="s">
        <v>56</v>
      </c>
      <c r="AE12" s="3" t="s">
        <v>57</v>
      </c>
      <c r="AF12" s="3" t="s">
        <v>57</v>
      </c>
      <c r="AG12" s="3" t="s">
        <v>57</v>
      </c>
      <c r="AH12" s="3" t="s">
        <v>64</v>
      </c>
      <c r="AI12" s="3">
        <v>43</v>
      </c>
      <c r="AJ12" s="3" t="s">
        <v>65</v>
      </c>
      <c r="AK12" s="3" t="s">
        <v>66</v>
      </c>
      <c r="AL12" s="3" t="s">
        <v>80</v>
      </c>
      <c r="AM12" s="8">
        <v>9900</v>
      </c>
      <c r="AN12" s="7">
        <v>46142</v>
      </c>
      <c r="AO12" s="8">
        <f>AM12*62.13</f>
        <v>615087</v>
      </c>
      <c r="AP12" s="7">
        <v>46142</v>
      </c>
      <c r="AQ12" s="8">
        <f t="shared" si="1"/>
        <v>691087</v>
      </c>
      <c r="AR12" s="7">
        <v>46142</v>
      </c>
      <c r="AS12" s="1" t="s">
        <v>68</v>
      </c>
      <c r="AT12" s="3" t="s">
        <v>54</v>
      </c>
      <c r="AU12" s="8">
        <v>58000</v>
      </c>
      <c r="AV12" s="7">
        <v>46142</v>
      </c>
      <c r="AW12" s="3" t="s">
        <v>69</v>
      </c>
      <c r="AX12" s="3" t="s">
        <v>54</v>
      </c>
      <c r="AY12" s="8">
        <v>18000</v>
      </c>
      <c r="AZ12" s="7">
        <v>46142</v>
      </c>
      <c r="BA12" s="1" t="s">
        <v>54</v>
      </c>
      <c r="BB12" s="8" t="s">
        <v>54</v>
      </c>
      <c r="BC12" s="7" t="s">
        <v>54</v>
      </c>
      <c r="BD12" s="1" t="s">
        <v>61</v>
      </c>
      <c r="BE12" s="7">
        <v>46142</v>
      </c>
      <c r="BF12" s="6" t="s">
        <v>70</v>
      </c>
    </row>
    <row r="13" spans="1:58" ht="129.6" x14ac:dyDescent="0.3">
      <c r="A13" s="1" t="s">
        <v>62</v>
      </c>
      <c r="B13" s="1" t="s">
        <v>63</v>
      </c>
      <c r="C13" s="3" t="s">
        <v>51</v>
      </c>
      <c r="D13" s="3">
        <v>1085881</v>
      </c>
      <c r="E13" s="1" t="s">
        <v>54</v>
      </c>
      <c r="F13" s="1">
        <v>7252340331</v>
      </c>
      <c r="G13" s="1">
        <v>527636141</v>
      </c>
      <c r="H13" s="1" t="s">
        <v>52</v>
      </c>
      <c r="I13" s="6" t="s">
        <v>53</v>
      </c>
      <c r="J13" s="1" t="s">
        <v>54</v>
      </c>
      <c r="K13" s="6" t="s">
        <v>55</v>
      </c>
      <c r="L13" s="1" t="s">
        <v>56</v>
      </c>
      <c r="M13" s="1" t="s">
        <v>57</v>
      </c>
      <c r="N13" s="1" t="s">
        <v>57</v>
      </c>
      <c r="O13" s="1" t="s">
        <v>57</v>
      </c>
      <c r="P13" s="1" t="s">
        <v>58</v>
      </c>
      <c r="Q13" s="1">
        <v>3</v>
      </c>
      <c r="R13" s="1">
        <v>3</v>
      </c>
      <c r="S13" s="1" t="s">
        <v>59</v>
      </c>
      <c r="T13" s="3" t="s">
        <v>56</v>
      </c>
      <c r="U13" s="3" t="s">
        <v>57</v>
      </c>
      <c r="V13" s="3" t="s">
        <v>57</v>
      </c>
      <c r="W13" s="3" t="s">
        <v>57</v>
      </c>
      <c r="X13" s="1" t="s">
        <v>58</v>
      </c>
      <c r="Y13" s="3">
        <v>3</v>
      </c>
      <c r="Z13" s="3">
        <v>3</v>
      </c>
      <c r="AA13" s="1" t="s">
        <v>59</v>
      </c>
      <c r="AB13" s="3" t="s">
        <v>63</v>
      </c>
      <c r="AC13" s="3" t="s">
        <v>60</v>
      </c>
      <c r="AD13" s="3" t="s">
        <v>56</v>
      </c>
      <c r="AE13" s="3" t="s">
        <v>57</v>
      </c>
      <c r="AF13" s="3" t="s">
        <v>57</v>
      </c>
      <c r="AG13" s="3" t="s">
        <v>57</v>
      </c>
      <c r="AH13" s="3" t="s">
        <v>64</v>
      </c>
      <c r="AI13" s="3">
        <v>43</v>
      </c>
      <c r="AJ13" s="3" t="s">
        <v>65</v>
      </c>
      <c r="AK13" s="3" t="s">
        <v>66</v>
      </c>
      <c r="AL13" s="3" t="s">
        <v>81</v>
      </c>
      <c r="AM13" s="8">
        <v>9800</v>
      </c>
      <c r="AN13" s="7">
        <v>46142</v>
      </c>
      <c r="AO13" s="8">
        <f>AM13*67.01</f>
        <v>656698</v>
      </c>
      <c r="AP13" s="7">
        <v>46142</v>
      </c>
      <c r="AQ13" s="8">
        <f t="shared" si="1"/>
        <v>732698</v>
      </c>
      <c r="AR13" s="7">
        <v>46142</v>
      </c>
      <c r="AS13" s="1" t="s">
        <v>68</v>
      </c>
      <c r="AT13" s="3" t="s">
        <v>54</v>
      </c>
      <c r="AU13" s="8">
        <v>58000</v>
      </c>
      <c r="AV13" s="7">
        <v>46142</v>
      </c>
      <c r="AW13" s="3" t="s">
        <v>69</v>
      </c>
      <c r="AX13" s="3" t="s">
        <v>54</v>
      </c>
      <c r="AY13" s="8">
        <v>18000</v>
      </c>
      <c r="AZ13" s="7">
        <v>46142</v>
      </c>
      <c r="BA13" s="1" t="s">
        <v>54</v>
      </c>
      <c r="BB13" s="8" t="s">
        <v>54</v>
      </c>
      <c r="BC13" s="7" t="s">
        <v>54</v>
      </c>
      <c r="BD13" s="1" t="s">
        <v>61</v>
      </c>
      <c r="BE13" s="7">
        <v>46142</v>
      </c>
      <c r="BF13" s="6" t="s">
        <v>70</v>
      </c>
    </row>
    <row r="14" spans="1:58" ht="129.6" x14ac:dyDescent="0.3">
      <c r="A14" s="1" t="s">
        <v>62</v>
      </c>
      <c r="B14" s="1" t="s">
        <v>63</v>
      </c>
      <c r="C14" s="3" t="s">
        <v>51</v>
      </c>
      <c r="D14" s="3">
        <v>1085881</v>
      </c>
      <c r="E14" s="1" t="s">
        <v>54</v>
      </c>
      <c r="F14" s="1">
        <v>7252340331</v>
      </c>
      <c r="G14" s="1">
        <v>527636141</v>
      </c>
      <c r="H14" s="1" t="s">
        <v>52</v>
      </c>
      <c r="I14" s="6" t="s">
        <v>53</v>
      </c>
      <c r="J14" s="1" t="s">
        <v>54</v>
      </c>
      <c r="K14" s="6" t="s">
        <v>55</v>
      </c>
      <c r="L14" s="1" t="s">
        <v>56</v>
      </c>
      <c r="M14" s="1" t="s">
        <v>57</v>
      </c>
      <c r="N14" s="1" t="s">
        <v>57</v>
      </c>
      <c r="O14" s="1" t="s">
        <v>57</v>
      </c>
      <c r="P14" s="1" t="s">
        <v>58</v>
      </c>
      <c r="Q14" s="1">
        <v>3</v>
      </c>
      <c r="R14" s="1">
        <v>3</v>
      </c>
      <c r="S14" s="1" t="s">
        <v>59</v>
      </c>
      <c r="T14" s="3" t="s">
        <v>56</v>
      </c>
      <c r="U14" s="3" t="s">
        <v>57</v>
      </c>
      <c r="V14" s="3" t="s">
        <v>57</v>
      </c>
      <c r="W14" s="3" t="s">
        <v>57</v>
      </c>
      <c r="X14" s="1" t="s">
        <v>58</v>
      </c>
      <c r="Y14" s="3">
        <v>3</v>
      </c>
      <c r="Z14" s="3">
        <v>3</v>
      </c>
      <c r="AA14" s="1" t="s">
        <v>59</v>
      </c>
      <c r="AB14" s="3" t="s">
        <v>63</v>
      </c>
      <c r="AC14" s="3" t="s">
        <v>60</v>
      </c>
      <c r="AD14" s="3" t="s">
        <v>56</v>
      </c>
      <c r="AE14" s="3" t="s">
        <v>57</v>
      </c>
      <c r="AF14" s="3" t="s">
        <v>57</v>
      </c>
      <c r="AG14" s="3" t="s">
        <v>57</v>
      </c>
      <c r="AH14" s="3" t="s">
        <v>64</v>
      </c>
      <c r="AI14" s="3">
        <v>43</v>
      </c>
      <c r="AJ14" s="3" t="s">
        <v>65</v>
      </c>
      <c r="AK14" s="3" t="s">
        <v>66</v>
      </c>
      <c r="AL14" s="3" t="s">
        <v>82</v>
      </c>
      <c r="AM14" s="8">
        <v>10000</v>
      </c>
      <c r="AN14" s="7">
        <v>46142</v>
      </c>
      <c r="AO14" s="8">
        <f>AM14*55.95</f>
        <v>559500</v>
      </c>
      <c r="AP14" s="7">
        <v>46142</v>
      </c>
      <c r="AQ14" s="8">
        <f t="shared" si="1"/>
        <v>635500</v>
      </c>
      <c r="AR14" s="7">
        <v>46142</v>
      </c>
      <c r="AS14" s="1" t="s">
        <v>68</v>
      </c>
      <c r="AT14" s="3" t="s">
        <v>54</v>
      </c>
      <c r="AU14" s="8">
        <v>58000</v>
      </c>
      <c r="AV14" s="7">
        <v>46142</v>
      </c>
      <c r="AW14" s="3" t="s">
        <v>69</v>
      </c>
      <c r="AX14" s="3" t="s">
        <v>54</v>
      </c>
      <c r="AY14" s="8">
        <v>18000</v>
      </c>
      <c r="AZ14" s="7">
        <v>46142</v>
      </c>
      <c r="BA14" s="1" t="s">
        <v>54</v>
      </c>
      <c r="BB14" s="8" t="s">
        <v>54</v>
      </c>
      <c r="BC14" s="7" t="s">
        <v>54</v>
      </c>
      <c r="BD14" s="1" t="s">
        <v>61</v>
      </c>
      <c r="BE14" s="7">
        <v>46142</v>
      </c>
      <c r="BF14" s="6" t="s">
        <v>70</v>
      </c>
    </row>
    <row r="15" spans="1:58" ht="129.6" x14ac:dyDescent="0.3">
      <c r="A15" s="1" t="s">
        <v>62</v>
      </c>
      <c r="B15" s="1" t="s">
        <v>63</v>
      </c>
      <c r="C15" s="3" t="s">
        <v>51</v>
      </c>
      <c r="D15" s="3">
        <v>1085881</v>
      </c>
      <c r="E15" s="1" t="s">
        <v>54</v>
      </c>
      <c r="F15" s="1">
        <v>7252340331</v>
      </c>
      <c r="G15" s="1">
        <v>527636141</v>
      </c>
      <c r="H15" s="1" t="s">
        <v>52</v>
      </c>
      <c r="I15" s="6" t="s">
        <v>53</v>
      </c>
      <c r="J15" s="1" t="s">
        <v>54</v>
      </c>
      <c r="K15" s="6" t="s">
        <v>55</v>
      </c>
      <c r="L15" s="1" t="s">
        <v>56</v>
      </c>
      <c r="M15" s="1" t="s">
        <v>57</v>
      </c>
      <c r="N15" s="1" t="s">
        <v>57</v>
      </c>
      <c r="O15" s="1" t="s">
        <v>57</v>
      </c>
      <c r="P15" s="1" t="s">
        <v>58</v>
      </c>
      <c r="Q15" s="1">
        <v>3</v>
      </c>
      <c r="R15" s="1">
        <v>3</v>
      </c>
      <c r="S15" s="1" t="s">
        <v>59</v>
      </c>
      <c r="T15" s="3" t="s">
        <v>56</v>
      </c>
      <c r="U15" s="3" t="s">
        <v>57</v>
      </c>
      <c r="V15" s="3" t="s">
        <v>57</v>
      </c>
      <c r="W15" s="3" t="s">
        <v>57</v>
      </c>
      <c r="X15" s="1" t="s">
        <v>58</v>
      </c>
      <c r="Y15" s="3">
        <v>3</v>
      </c>
      <c r="Z15" s="3">
        <v>3</v>
      </c>
      <c r="AA15" s="1" t="s">
        <v>59</v>
      </c>
      <c r="AB15" s="3" t="s">
        <v>63</v>
      </c>
      <c r="AC15" s="3" t="s">
        <v>60</v>
      </c>
      <c r="AD15" s="3" t="s">
        <v>56</v>
      </c>
      <c r="AE15" s="3" t="s">
        <v>57</v>
      </c>
      <c r="AF15" s="3" t="s">
        <v>57</v>
      </c>
      <c r="AG15" s="3" t="s">
        <v>57</v>
      </c>
      <c r="AH15" s="3" t="s">
        <v>64</v>
      </c>
      <c r="AI15" s="3">
        <v>43</v>
      </c>
      <c r="AJ15" s="3" t="s">
        <v>65</v>
      </c>
      <c r="AK15" s="3" t="s">
        <v>66</v>
      </c>
      <c r="AL15" s="3" t="s">
        <v>83</v>
      </c>
      <c r="AM15" s="8">
        <v>9400</v>
      </c>
      <c r="AN15" s="7">
        <v>46142</v>
      </c>
      <c r="AO15" s="8">
        <f>AM15*75.24</f>
        <v>707256</v>
      </c>
      <c r="AP15" s="7">
        <v>46142</v>
      </c>
      <c r="AQ15" s="8">
        <f t="shared" si="1"/>
        <v>783256</v>
      </c>
      <c r="AR15" s="7">
        <v>46142</v>
      </c>
      <c r="AS15" s="1" t="s">
        <v>68</v>
      </c>
      <c r="AT15" s="3" t="s">
        <v>54</v>
      </c>
      <c r="AU15" s="8">
        <v>58000</v>
      </c>
      <c r="AV15" s="7">
        <v>46142</v>
      </c>
      <c r="AW15" s="3" t="s">
        <v>69</v>
      </c>
      <c r="AX15" s="3" t="s">
        <v>54</v>
      </c>
      <c r="AY15" s="8">
        <v>18000</v>
      </c>
      <c r="AZ15" s="7">
        <v>46142</v>
      </c>
      <c r="BA15" s="1" t="s">
        <v>54</v>
      </c>
      <c r="BB15" s="8" t="s">
        <v>54</v>
      </c>
      <c r="BC15" s="7" t="s">
        <v>54</v>
      </c>
      <c r="BD15" s="1" t="s">
        <v>61</v>
      </c>
      <c r="BE15" s="7">
        <v>46142</v>
      </c>
      <c r="BF15" s="6" t="s">
        <v>70</v>
      </c>
    </row>
    <row r="16" spans="1:58" ht="129.6" x14ac:dyDescent="0.3">
      <c r="A16" s="1" t="s">
        <v>62</v>
      </c>
      <c r="B16" s="1" t="s">
        <v>63</v>
      </c>
      <c r="C16" s="3" t="s">
        <v>51</v>
      </c>
      <c r="D16" s="3">
        <v>1085881</v>
      </c>
      <c r="E16" s="1" t="s">
        <v>54</v>
      </c>
      <c r="F16" s="1">
        <v>7252340331</v>
      </c>
      <c r="G16" s="1">
        <v>527636141</v>
      </c>
      <c r="H16" s="1" t="s">
        <v>52</v>
      </c>
      <c r="I16" s="6" t="s">
        <v>53</v>
      </c>
      <c r="J16" s="1" t="s">
        <v>54</v>
      </c>
      <c r="K16" s="6" t="s">
        <v>55</v>
      </c>
      <c r="L16" s="1" t="s">
        <v>56</v>
      </c>
      <c r="M16" s="1" t="s">
        <v>57</v>
      </c>
      <c r="N16" s="1" t="s">
        <v>57</v>
      </c>
      <c r="O16" s="1" t="s">
        <v>57</v>
      </c>
      <c r="P16" s="1" t="s">
        <v>58</v>
      </c>
      <c r="Q16" s="1">
        <v>3</v>
      </c>
      <c r="R16" s="1">
        <v>3</v>
      </c>
      <c r="S16" s="1" t="s">
        <v>59</v>
      </c>
      <c r="T16" s="3" t="s">
        <v>56</v>
      </c>
      <c r="U16" s="3" t="s">
        <v>57</v>
      </c>
      <c r="V16" s="3" t="s">
        <v>57</v>
      </c>
      <c r="W16" s="3" t="s">
        <v>57</v>
      </c>
      <c r="X16" s="1" t="s">
        <v>58</v>
      </c>
      <c r="Y16" s="3">
        <v>3</v>
      </c>
      <c r="Z16" s="3">
        <v>3</v>
      </c>
      <c r="AA16" s="1" t="s">
        <v>59</v>
      </c>
      <c r="AB16" s="3" t="s">
        <v>63</v>
      </c>
      <c r="AC16" s="3" t="s">
        <v>60</v>
      </c>
      <c r="AD16" s="3" t="s">
        <v>56</v>
      </c>
      <c r="AE16" s="3" t="s">
        <v>57</v>
      </c>
      <c r="AF16" s="3" t="s">
        <v>57</v>
      </c>
      <c r="AG16" s="3" t="s">
        <v>57</v>
      </c>
      <c r="AH16" s="3" t="s">
        <v>64</v>
      </c>
      <c r="AI16" s="3">
        <v>43</v>
      </c>
      <c r="AJ16" s="3" t="s">
        <v>65</v>
      </c>
      <c r="AK16" s="3" t="s">
        <v>66</v>
      </c>
      <c r="AL16" s="3" t="s">
        <v>84</v>
      </c>
      <c r="AM16" s="8">
        <v>9700</v>
      </c>
      <c r="AN16" s="7">
        <v>46142</v>
      </c>
      <c r="AO16" s="8">
        <f>AM16*38.57</f>
        <v>374129</v>
      </c>
      <c r="AP16" s="7">
        <v>46142</v>
      </c>
      <c r="AQ16" s="8">
        <f t="shared" si="1"/>
        <v>450129</v>
      </c>
      <c r="AR16" s="7">
        <v>46142</v>
      </c>
      <c r="AS16" s="1" t="s">
        <v>68</v>
      </c>
      <c r="AT16" s="3" t="s">
        <v>54</v>
      </c>
      <c r="AU16" s="8">
        <v>58000</v>
      </c>
      <c r="AV16" s="7">
        <v>46142</v>
      </c>
      <c r="AW16" s="3" t="s">
        <v>69</v>
      </c>
      <c r="AX16" s="3" t="s">
        <v>54</v>
      </c>
      <c r="AY16" s="8">
        <v>18000</v>
      </c>
      <c r="AZ16" s="7">
        <v>46142</v>
      </c>
      <c r="BA16" s="1" t="s">
        <v>54</v>
      </c>
      <c r="BB16" s="8" t="s">
        <v>54</v>
      </c>
      <c r="BC16" s="7" t="s">
        <v>54</v>
      </c>
      <c r="BD16" s="1" t="s">
        <v>61</v>
      </c>
      <c r="BE16" s="7">
        <v>46142</v>
      </c>
      <c r="BF16" s="6" t="s">
        <v>70</v>
      </c>
    </row>
    <row r="17" spans="1:58" ht="129.6" x14ac:dyDescent="0.3">
      <c r="A17" s="1" t="s">
        <v>62</v>
      </c>
      <c r="B17" s="1" t="s">
        <v>63</v>
      </c>
      <c r="C17" s="3" t="s">
        <v>51</v>
      </c>
      <c r="D17" s="3">
        <v>1085881</v>
      </c>
      <c r="E17" s="1" t="s">
        <v>54</v>
      </c>
      <c r="F17" s="1">
        <v>7252340331</v>
      </c>
      <c r="G17" s="1">
        <v>527636141</v>
      </c>
      <c r="H17" s="1" t="s">
        <v>52</v>
      </c>
      <c r="I17" s="6" t="s">
        <v>53</v>
      </c>
      <c r="J17" s="1" t="s">
        <v>54</v>
      </c>
      <c r="K17" s="6" t="s">
        <v>55</v>
      </c>
      <c r="L17" s="1" t="s">
        <v>56</v>
      </c>
      <c r="M17" s="1" t="s">
        <v>57</v>
      </c>
      <c r="N17" s="1" t="s">
        <v>57</v>
      </c>
      <c r="O17" s="1" t="s">
        <v>57</v>
      </c>
      <c r="P17" s="1" t="s">
        <v>58</v>
      </c>
      <c r="Q17" s="1">
        <v>3</v>
      </c>
      <c r="R17" s="1">
        <v>3</v>
      </c>
      <c r="S17" s="1" t="s">
        <v>59</v>
      </c>
      <c r="T17" s="3" t="s">
        <v>56</v>
      </c>
      <c r="U17" s="3" t="s">
        <v>57</v>
      </c>
      <c r="V17" s="3" t="s">
        <v>57</v>
      </c>
      <c r="W17" s="3" t="s">
        <v>57</v>
      </c>
      <c r="X17" s="1" t="s">
        <v>58</v>
      </c>
      <c r="Y17" s="3">
        <v>3</v>
      </c>
      <c r="Z17" s="3">
        <v>3</v>
      </c>
      <c r="AA17" s="1" t="s">
        <v>59</v>
      </c>
      <c r="AB17" s="3" t="s">
        <v>63</v>
      </c>
      <c r="AC17" s="3" t="s">
        <v>60</v>
      </c>
      <c r="AD17" s="3" t="s">
        <v>56</v>
      </c>
      <c r="AE17" s="3" t="s">
        <v>57</v>
      </c>
      <c r="AF17" s="3" t="s">
        <v>57</v>
      </c>
      <c r="AG17" s="3" t="s">
        <v>57</v>
      </c>
      <c r="AH17" s="3" t="s">
        <v>64</v>
      </c>
      <c r="AI17" s="3">
        <v>43</v>
      </c>
      <c r="AJ17" s="3" t="s">
        <v>65</v>
      </c>
      <c r="AK17" s="3" t="s">
        <v>66</v>
      </c>
      <c r="AL17" s="3" t="s">
        <v>85</v>
      </c>
      <c r="AM17" s="8">
        <v>9700</v>
      </c>
      <c r="AN17" s="7">
        <v>46142</v>
      </c>
      <c r="AO17" s="8">
        <f>AM17*37.51</f>
        <v>363847</v>
      </c>
      <c r="AP17" s="7">
        <v>46142</v>
      </c>
      <c r="AQ17" s="8">
        <f t="shared" si="1"/>
        <v>439847</v>
      </c>
      <c r="AR17" s="7">
        <v>46142</v>
      </c>
      <c r="AS17" s="1" t="s">
        <v>68</v>
      </c>
      <c r="AT17" s="3" t="s">
        <v>54</v>
      </c>
      <c r="AU17" s="8">
        <v>58000</v>
      </c>
      <c r="AV17" s="7">
        <v>46142</v>
      </c>
      <c r="AW17" s="3" t="s">
        <v>69</v>
      </c>
      <c r="AX17" s="3" t="s">
        <v>54</v>
      </c>
      <c r="AY17" s="8">
        <v>18000</v>
      </c>
      <c r="AZ17" s="7">
        <v>46142</v>
      </c>
      <c r="BA17" s="1" t="s">
        <v>54</v>
      </c>
      <c r="BB17" s="8" t="s">
        <v>54</v>
      </c>
      <c r="BC17" s="7" t="s">
        <v>54</v>
      </c>
      <c r="BD17" s="1" t="s">
        <v>61</v>
      </c>
      <c r="BE17" s="7">
        <v>46142</v>
      </c>
      <c r="BF17" s="6" t="s">
        <v>70</v>
      </c>
    </row>
    <row r="18" spans="1:58" ht="129.6" x14ac:dyDescent="0.3">
      <c r="A18" s="1" t="s">
        <v>62</v>
      </c>
      <c r="B18" s="1" t="s">
        <v>63</v>
      </c>
      <c r="C18" s="3" t="s">
        <v>51</v>
      </c>
      <c r="D18" s="3">
        <v>1085881</v>
      </c>
      <c r="E18" s="1" t="s">
        <v>54</v>
      </c>
      <c r="F18" s="1">
        <v>7252340331</v>
      </c>
      <c r="G18" s="1">
        <v>527636141</v>
      </c>
      <c r="H18" s="1" t="s">
        <v>52</v>
      </c>
      <c r="I18" s="6" t="s">
        <v>53</v>
      </c>
      <c r="J18" s="1" t="s">
        <v>54</v>
      </c>
      <c r="K18" s="6" t="s">
        <v>55</v>
      </c>
      <c r="L18" s="1" t="s">
        <v>56</v>
      </c>
      <c r="M18" s="1" t="s">
        <v>57</v>
      </c>
      <c r="N18" s="1" t="s">
        <v>57</v>
      </c>
      <c r="O18" s="1" t="s">
        <v>57</v>
      </c>
      <c r="P18" s="1" t="s">
        <v>58</v>
      </c>
      <c r="Q18" s="1">
        <v>3</v>
      </c>
      <c r="R18" s="1">
        <v>3</v>
      </c>
      <c r="S18" s="1" t="s">
        <v>59</v>
      </c>
      <c r="T18" s="3" t="s">
        <v>56</v>
      </c>
      <c r="U18" s="3" t="s">
        <v>57</v>
      </c>
      <c r="V18" s="3" t="s">
        <v>57</v>
      </c>
      <c r="W18" s="3" t="s">
        <v>57</v>
      </c>
      <c r="X18" s="1" t="s">
        <v>58</v>
      </c>
      <c r="Y18" s="3">
        <v>3</v>
      </c>
      <c r="Z18" s="3">
        <v>3</v>
      </c>
      <c r="AA18" s="1" t="s">
        <v>59</v>
      </c>
      <c r="AB18" s="3" t="s">
        <v>63</v>
      </c>
      <c r="AC18" s="3" t="s">
        <v>60</v>
      </c>
      <c r="AD18" s="3" t="s">
        <v>56</v>
      </c>
      <c r="AE18" s="3" t="s">
        <v>57</v>
      </c>
      <c r="AF18" s="3" t="s">
        <v>57</v>
      </c>
      <c r="AG18" s="3" t="s">
        <v>57</v>
      </c>
      <c r="AH18" s="3" t="s">
        <v>64</v>
      </c>
      <c r="AI18" s="3">
        <v>43</v>
      </c>
      <c r="AJ18" s="3" t="s">
        <v>65</v>
      </c>
      <c r="AK18" s="3" t="s">
        <v>66</v>
      </c>
      <c r="AL18" s="3" t="s">
        <v>86</v>
      </c>
      <c r="AM18" s="8">
        <v>9700</v>
      </c>
      <c r="AN18" s="7">
        <v>46142</v>
      </c>
      <c r="AO18" s="8">
        <f>AM18*69.21</f>
        <v>671336.99999999988</v>
      </c>
      <c r="AP18" s="7">
        <v>46142</v>
      </c>
      <c r="AQ18" s="8">
        <f>AO18+AU18+AY18</f>
        <v>747336.99999999988</v>
      </c>
      <c r="AR18" s="7">
        <v>46142</v>
      </c>
      <c r="AS18" s="1" t="s">
        <v>68</v>
      </c>
      <c r="AT18" s="3" t="s">
        <v>54</v>
      </c>
      <c r="AU18" s="8">
        <v>58000</v>
      </c>
      <c r="AV18" s="7">
        <v>46142</v>
      </c>
      <c r="AW18" s="3" t="s">
        <v>69</v>
      </c>
      <c r="AX18" s="3" t="s">
        <v>54</v>
      </c>
      <c r="AY18" s="8">
        <v>18000</v>
      </c>
      <c r="AZ18" s="7">
        <v>46142</v>
      </c>
      <c r="BA18" s="1" t="s">
        <v>54</v>
      </c>
      <c r="BB18" s="8" t="s">
        <v>54</v>
      </c>
      <c r="BC18" s="7" t="s">
        <v>54</v>
      </c>
      <c r="BD18" s="1" t="s">
        <v>61</v>
      </c>
      <c r="BE18" s="7">
        <v>46142</v>
      </c>
      <c r="BF18" s="6" t="s">
        <v>70</v>
      </c>
    </row>
    <row r="19" spans="1:58" ht="129.6" x14ac:dyDescent="0.3">
      <c r="A19" s="1" t="s">
        <v>62</v>
      </c>
      <c r="B19" s="1" t="s">
        <v>63</v>
      </c>
      <c r="C19" s="3" t="s">
        <v>51</v>
      </c>
      <c r="D19" s="3">
        <v>1085881</v>
      </c>
      <c r="E19" s="1" t="s">
        <v>54</v>
      </c>
      <c r="F19" s="1">
        <v>7252340331</v>
      </c>
      <c r="G19" s="1">
        <v>527636141</v>
      </c>
      <c r="H19" s="1" t="s">
        <v>52</v>
      </c>
      <c r="I19" s="6" t="s">
        <v>53</v>
      </c>
      <c r="J19" s="1" t="s">
        <v>54</v>
      </c>
      <c r="K19" s="6" t="s">
        <v>55</v>
      </c>
      <c r="L19" s="1" t="s">
        <v>56</v>
      </c>
      <c r="M19" s="1" t="s">
        <v>57</v>
      </c>
      <c r="N19" s="1" t="s">
        <v>57</v>
      </c>
      <c r="O19" s="1" t="s">
        <v>57</v>
      </c>
      <c r="P19" s="1" t="s">
        <v>58</v>
      </c>
      <c r="Q19" s="1">
        <v>3</v>
      </c>
      <c r="R19" s="1">
        <v>3</v>
      </c>
      <c r="S19" s="1" t="s">
        <v>59</v>
      </c>
      <c r="T19" s="3" t="s">
        <v>56</v>
      </c>
      <c r="U19" s="3" t="s">
        <v>57</v>
      </c>
      <c r="V19" s="3" t="s">
        <v>57</v>
      </c>
      <c r="W19" s="3" t="s">
        <v>57</v>
      </c>
      <c r="X19" s="1" t="s">
        <v>58</v>
      </c>
      <c r="Y19" s="3">
        <v>3</v>
      </c>
      <c r="Z19" s="3">
        <v>3</v>
      </c>
      <c r="AA19" s="1" t="s">
        <v>59</v>
      </c>
      <c r="AB19" s="3" t="s">
        <v>63</v>
      </c>
      <c r="AC19" s="3" t="s">
        <v>60</v>
      </c>
      <c r="AD19" s="3" t="s">
        <v>56</v>
      </c>
      <c r="AE19" s="3" t="s">
        <v>57</v>
      </c>
      <c r="AF19" s="3" t="s">
        <v>57</v>
      </c>
      <c r="AG19" s="3" t="s">
        <v>57</v>
      </c>
      <c r="AH19" s="3" t="s">
        <v>64</v>
      </c>
      <c r="AI19" s="3">
        <v>43</v>
      </c>
      <c r="AJ19" s="3" t="s">
        <v>65</v>
      </c>
      <c r="AK19" s="3" t="s">
        <v>66</v>
      </c>
      <c r="AL19" s="3" t="s">
        <v>87</v>
      </c>
      <c r="AM19" s="8">
        <v>9500</v>
      </c>
      <c r="AN19" s="7">
        <v>46142</v>
      </c>
      <c r="AO19" s="8">
        <f>AM19*41.18</f>
        <v>391210</v>
      </c>
      <c r="AP19" s="7">
        <v>46142</v>
      </c>
      <c r="AQ19" s="8">
        <f t="shared" ref="AQ19:AQ24" si="2">AO19+AU19+AY19</f>
        <v>467210</v>
      </c>
      <c r="AR19" s="7">
        <v>46142</v>
      </c>
      <c r="AS19" s="1" t="s">
        <v>68</v>
      </c>
      <c r="AT19" s="3" t="s">
        <v>54</v>
      </c>
      <c r="AU19" s="8">
        <v>58000</v>
      </c>
      <c r="AV19" s="7">
        <v>46142</v>
      </c>
      <c r="AW19" s="3" t="s">
        <v>69</v>
      </c>
      <c r="AX19" s="3" t="s">
        <v>54</v>
      </c>
      <c r="AY19" s="8">
        <v>18000</v>
      </c>
      <c r="AZ19" s="7">
        <v>46142</v>
      </c>
      <c r="BA19" s="1" t="s">
        <v>54</v>
      </c>
      <c r="BB19" s="8" t="s">
        <v>54</v>
      </c>
      <c r="BC19" s="7" t="s">
        <v>54</v>
      </c>
      <c r="BD19" s="1" t="s">
        <v>61</v>
      </c>
      <c r="BE19" s="7">
        <v>46142</v>
      </c>
      <c r="BF19" s="6" t="s">
        <v>70</v>
      </c>
    </row>
    <row r="20" spans="1:58" ht="129.6" x14ac:dyDescent="0.3">
      <c r="A20" s="1" t="s">
        <v>62</v>
      </c>
      <c r="B20" s="1" t="s">
        <v>63</v>
      </c>
      <c r="C20" s="3" t="s">
        <v>51</v>
      </c>
      <c r="D20" s="3">
        <v>1085881</v>
      </c>
      <c r="E20" s="1" t="s">
        <v>54</v>
      </c>
      <c r="F20" s="1">
        <v>7252340331</v>
      </c>
      <c r="G20" s="1">
        <v>527636141</v>
      </c>
      <c r="H20" s="1" t="s">
        <v>52</v>
      </c>
      <c r="I20" s="6" t="s">
        <v>53</v>
      </c>
      <c r="J20" s="1" t="s">
        <v>54</v>
      </c>
      <c r="K20" s="6" t="s">
        <v>55</v>
      </c>
      <c r="L20" s="1" t="s">
        <v>56</v>
      </c>
      <c r="M20" s="1" t="s">
        <v>57</v>
      </c>
      <c r="N20" s="1" t="s">
        <v>57</v>
      </c>
      <c r="O20" s="1" t="s">
        <v>57</v>
      </c>
      <c r="P20" s="1" t="s">
        <v>58</v>
      </c>
      <c r="Q20" s="1">
        <v>3</v>
      </c>
      <c r="R20" s="1">
        <v>3</v>
      </c>
      <c r="S20" s="1" t="s">
        <v>59</v>
      </c>
      <c r="T20" s="3" t="s">
        <v>56</v>
      </c>
      <c r="U20" s="3" t="s">
        <v>57</v>
      </c>
      <c r="V20" s="3" t="s">
        <v>57</v>
      </c>
      <c r="W20" s="3" t="s">
        <v>57</v>
      </c>
      <c r="X20" s="1" t="s">
        <v>58</v>
      </c>
      <c r="Y20" s="3">
        <v>3</v>
      </c>
      <c r="Z20" s="3">
        <v>3</v>
      </c>
      <c r="AA20" s="1" t="s">
        <v>59</v>
      </c>
      <c r="AB20" s="3" t="s">
        <v>63</v>
      </c>
      <c r="AC20" s="3" t="s">
        <v>60</v>
      </c>
      <c r="AD20" s="3" t="s">
        <v>56</v>
      </c>
      <c r="AE20" s="3" t="s">
        <v>57</v>
      </c>
      <c r="AF20" s="3" t="s">
        <v>57</v>
      </c>
      <c r="AG20" s="3" t="s">
        <v>57</v>
      </c>
      <c r="AH20" s="3" t="s">
        <v>64</v>
      </c>
      <c r="AI20" s="3">
        <v>43</v>
      </c>
      <c r="AJ20" s="3" t="s">
        <v>65</v>
      </c>
      <c r="AK20" s="3" t="s">
        <v>66</v>
      </c>
      <c r="AL20" s="3" t="s">
        <v>88</v>
      </c>
      <c r="AM20" s="8">
        <v>10000</v>
      </c>
      <c r="AN20" s="7">
        <v>46142</v>
      </c>
      <c r="AO20" s="8">
        <f>AM20*62.13</f>
        <v>621300</v>
      </c>
      <c r="AP20" s="7">
        <v>46142</v>
      </c>
      <c r="AQ20" s="8">
        <f t="shared" si="2"/>
        <v>697300</v>
      </c>
      <c r="AR20" s="7">
        <v>46142</v>
      </c>
      <c r="AS20" s="1" t="s">
        <v>68</v>
      </c>
      <c r="AT20" s="3" t="s">
        <v>54</v>
      </c>
      <c r="AU20" s="8">
        <v>58000</v>
      </c>
      <c r="AV20" s="7">
        <v>46142</v>
      </c>
      <c r="AW20" s="3" t="s">
        <v>69</v>
      </c>
      <c r="AX20" s="3" t="s">
        <v>54</v>
      </c>
      <c r="AY20" s="8">
        <v>18000</v>
      </c>
      <c r="AZ20" s="7">
        <v>46142</v>
      </c>
      <c r="BA20" s="1" t="s">
        <v>54</v>
      </c>
      <c r="BB20" s="8" t="s">
        <v>54</v>
      </c>
      <c r="BC20" s="7" t="s">
        <v>54</v>
      </c>
      <c r="BD20" s="1" t="s">
        <v>61</v>
      </c>
      <c r="BE20" s="7">
        <v>46142</v>
      </c>
      <c r="BF20" s="6" t="s">
        <v>70</v>
      </c>
    </row>
    <row r="21" spans="1:58" ht="129.6" x14ac:dyDescent="0.3">
      <c r="A21" s="1" t="s">
        <v>62</v>
      </c>
      <c r="B21" s="1" t="s">
        <v>63</v>
      </c>
      <c r="C21" s="3" t="s">
        <v>51</v>
      </c>
      <c r="D21" s="3">
        <v>1085881</v>
      </c>
      <c r="E21" s="1" t="s">
        <v>54</v>
      </c>
      <c r="F21" s="1">
        <v>7252340331</v>
      </c>
      <c r="G21" s="1">
        <v>527636141</v>
      </c>
      <c r="H21" s="1" t="s">
        <v>52</v>
      </c>
      <c r="I21" s="6" t="s">
        <v>53</v>
      </c>
      <c r="J21" s="1" t="s">
        <v>54</v>
      </c>
      <c r="K21" s="6" t="s">
        <v>55</v>
      </c>
      <c r="L21" s="1" t="s">
        <v>56</v>
      </c>
      <c r="M21" s="1" t="s">
        <v>57</v>
      </c>
      <c r="N21" s="1" t="s">
        <v>57</v>
      </c>
      <c r="O21" s="1" t="s">
        <v>57</v>
      </c>
      <c r="P21" s="1" t="s">
        <v>58</v>
      </c>
      <c r="Q21" s="1">
        <v>3</v>
      </c>
      <c r="R21" s="1">
        <v>3</v>
      </c>
      <c r="S21" s="1" t="s">
        <v>59</v>
      </c>
      <c r="T21" s="3" t="s">
        <v>56</v>
      </c>
      <c r="U21" s="3" t="s">
        <v>57</v>
      </c>
      <c r="V21" s="3" t="s">
        <v>57</v>
      </c>
      <c r="W21" s="3" t="s">
        <v>57</v>
      </c>
      <c r="X21" s="1" t="s">
        <v>58</v>
      </c>
      <c r="Y21" s="3">
        <v>3</v>
      </c>
      <c r="Z21" s="3">
        <v>3</v>
      </c>
      <c r="AA21" s="1" t="s">
        <v>59</v>
      </c>
      <c r="AB21" s="3" t="s">
        <v>63</v>
      </c>
      <c r="AC21" s="3" t="s">
        <v>60</v>
      </c>
      <c r="AD21" s="3" t="s">
        <v>56</v>
      </c>
      <c r="AE21" s="3" t="s">
        <v>57</v>
      </c>
      <c r="AF21" s="3" t="s">
        <v>57</v>
      </c>
      <c r="AG21" s="3" t="s">
        <v>57</v>
      </c>
      <c r="AH21" s="3" t="s">
        <v>64</v>
      </c>
      <c r="AI21" s="3">
        <v>43</v>
      </c>
      <c r="AJ21" s="3" t="s">
        <v>65</v>
      </c>
      <c r="AK21" s="3" t="s">
        <v>66</v>
      </c>
      <c r="AL21" s="3" t="s">
        <v>89</v>
      </c>
      <c r="AM21" s="8">
        <v>9900</v>
      </c>
      <c r="AN21" s="7">
        <v>46142</v>
      </c>
      <c r="AO21" s="8">
        <f>AM21*67.01</f>
        <v>663399</v>
      </c>
      <c r="AP21" s="7">
        <v>46142</v>
      </c>
      <c r="AQ21" s="8">
        <f t="shared" si="2"/>
        <v>739399</v>
      </c>
      <c r="AR21" s="7">
        <v>46142</v>
      </c>
      <c r="AS21" s="1" t="s">
        <v>68</v>
      </c>
      <c r="AT21" s="3" t="s">
        <v>54</v>
      </c>
      <c r="AU21" s="8">
        <v>58000</v>
      </c>
      <c r="AV21" s="7">
        <v>46142</v>
      </c>
      <c r="AW21" s="3" t="s">
        <v>69</v>
      </c>
      <c r="AX21" s="3" t="s">
        <v>54</v>
      </c>
      <c r="AY21" s="8">
        <v>18000</v>
      </c>
      <c r="AZ21" s="7">
        <v>46142</v>
      </c>
      <c r="BA21" s="1" t="s">
        <v>54</v>
      </c>
      <c r="BB21" s="8" t="s">
        <v>54</v>
      </c>
      <c r="BC21" s="7" t="s">
        <v>54</v>
      </c>
      <c r="BD21" s="1" t="s">
        <v>61</v>
      </c>
      <c r="BE21" s="7">
        <v>46142</v>
      </c>
      <c r="BF21" s="6" t="s">
        <v>70</v>
      </c>
    </row>
    <row r="22" spans="1:58" ht="129.6" x14ac:dyDescent="0.3">
      <c r="A22" s="1" t="s">
        <v>62</v>
      </c>
      <c r="B22" s="1" t="s">
        <v>63</v>
      </c>
      <c r="C22" s="3" t="s">
        <v>51</v>
      </c>
      <c r="D22" s="3">
        <v>1085881</v>
      </c>
      <c r="E22" s="1" t="s">
        <v>54</v>
      </c>
      <c r="F22" s="1">
        <v>7252340331</v>
      </c>
      <c r="G22" s="1">
        <v>527636141</v>
      </c>
      <c r="H22" s="1" t="s">
        <v>52</v>
      </c>
      <c r="I22" s="6" t="s">
        <v>53</v>
      </c>
      <c r="J22" s="1" t="s">
        <v>54</v>
      </c>
      <c r="K22" s="6" t="s">
        <v>55</v>
      </c>
      <c r="L22" s="1" t="s">
        <v>56</v>
      </c>
      <c r="M22" s="1" t="s">
        <v>57</v>
      </c>
      <c r="N22" s="1" t="s">
        <v>57</v>
      </c>
      <c r="O22" s="1" t="s">
        <v>57</v>
      </c>
      <c r="P22" s="1" t="s">
        <v>58</v>
      </c>
      <c r="Q22" s="1">
        <v>3</v>
      </c>
      <c r="R22" s="1">
        <v>3</v>
      </c>
      <c r="S22" s="1" t="s">
        <v>59</v>
      </c>
      <c r="T22" s="3" t="s">
        <v>56</v>
      </c>
      <c r="U22" s="3" t="s">
        <v>57</v>
      </c>
      <c r="V22" s="3" t="s">
        <v>57</v>
      </c>
      <c r="W22" s="3" t="s">
        <v>57</v>
      </c>
      <c r="X22" s="1" t="s">
        <v>58</v>
      </c>
      <c r="Y22" s="3">
        <v>3</v>
      </c>
      <c r="Z22" s="3">
        <v>3</v>
      </c>
      <c r="AA22" s="1" t="s">
        <v>59</v>
      </c>
      <c r="AB22" s="3" t="s">
        <v>63</v>
      </c>
      <c r="AC22" s="3" t="s">
        <v>60</v>
      </c>
      <c r="AD22" s="3" t="s">
        <v>56</v>
      </c>
      <c r="AE22" s="3" t="s">
        <v>57</v>
      </c>
      <c r="AF22" s="3" t="s">
        <v>57</v>
      </c>
      <c r="AG22" s="3" t="s">
        <v>57</v>
      </c>
      <c r="AH22" s="3" t="s">
        <v>64</v>
      </c>
      <c r="AI22" s="3">
        <v>43</v>
      </c>
      <c r="AJ22" s="3" t="s">
        <v>65</v>
      </c>
      <c r="AK22" s="3" t="s">
        <v>66</v>
      </c>
      <c r="AL22" s="3" t="s">
        <v>90</v>
      </c>
      <c r="AM22" s="8">
        <v>10100</v>
      </c>
      <c r="AN22" s="7">
        <v>46142</v>
      </c>
      <c r="AO22" s="8">
        <f>AM22*55.95</f>
        <v>565095</v>
      </c>
      <c r="AP22" s="7">
        <v>46142</v>
      </c>
      <c r="AQ22" s="8">
        <f t="shared" si="2"/>
        <v>641095</v>
      </c>
      <c r="AR22" s="7">
        <v>46142</v>
      </c>
      <c r="AS22" s="1" t="s">
        <v>68</v>
      </c>
      <c r="AT22" s="3" t="s">
        <v>54</v>
      </c>
      <c r="AU22" s="8">
        <v>58000</v>
      </c>
      <c r="AV22" s="7">
        <v>46142</v>
      </c>
      <c r="AW22" s="3" t="s">
        <v>69</v>
      </c>
      <c r="AX22" s="3" t="s">
        <v>54</v>
      </c>
      <c r="AY22" s="8">
        <v>18000</v>
      </c>
      <c r="AZ22" s="7">
        <v>46142</v>
      </c>
      <c r="BA22" s="1" t="s">
        <v>54</v>
      </c>
      <c r="BB22" s="8" t="s">
        <v>54</v>
      </c>
      <c r="BC22" s="7" t="s">
        <v>54</v>
      </c>
      <c r="BD22" s="1" t="s">
        <v>61</v>
      </c>
      <c r="BE22" s="7">
        <v>46142</v>
      </c>
      <c r="BF22" s="6" t="s">
        <v>70</v>
      </c>
    </row>
    <row r="23" spans="1:58" ht="129.6" x14ac:dyDescent="0.3">
      <c r="A23" s="1" t="s">
        <v>62</v>
      </c>
      <c r="B23" s="1" t="s">
        <v>63</v>
      </c>
      <c r="C23" s="3" t="s">
        <v>51</v>
      </c>
      <c r="D23" s="3">
        <v>1085881</v>
      </c>
      <c r="E23" s="1" t="s">
        <v>54</v>
      </c>
      <c r="F23" s="1">
        <v>7252340331</v>
      </c>
      <c r="G23" s="1">
        <v>527636141</v>
      </c>
      <c r="H23" s="1" t="s">
        <v>52</v>
      </c>
      <c r="I23" s="6" t="s">
        <v>53</v>
      </c>
      <c r="J23" s="1" t="s">
        <v>54</v>
      </c>
      <c r="K23" s="6" t="s">
        <v>55</v>
      </c>
      <c r="L23" s="1" t="s">
        <v>56</v>
      </c>
      <c r="M23" s="1" t="s">
        <v>57</v>
      </c>
      <c r="N23" s="1" t="s">
        <v>57</v>
      </c>
      <c r="O23" s="1" t="s">
        <v>57</v>
      </c>
      <c r="P23" s="1" t="s">
        <v>58</v>
      </c>
      <c r="Q23" s="1">
        <v>3</v>
      </c>
      <c r="R23" s="1">
        <v>3</v>
      </c>
      <c r="S23" s="1" t="s">
        <v>59</v>
      </c>
      <c r="T23" s="3" t="s">
        <v>56</v>
      </c>
      <c r="U23" s="3" t="s">
        <v>57</v>
      </c>
      <c r="V23" s="3" t="s">
        <v>57</v>
      </c>
      <c r="W23" s="3" t="s">
        <v>57</v>
      </c>
      <c r="X23" s="1" t="s">
        <v>58</v>
      </c>
      <c r="Y23" s="3">
        <v>3</v>
      </c>
      <c r="Z23" s="3">
        <v>3</v>
      </c>
      <c r="AA23" s="1" t="s">
        <v>59</v>
      </c>
      <c r="AB23" s="3" t="s">
        <v>63</v>
      </c>
      <c r="AC23" s="3" t="s">
        <v>60</v>
      </c>
      <c r="AD23" s="3" t="s">
        <v>56</v>
      </c>
      <c r="AE23" s="3" t="s">
        <v>57</v>
      </c>
      <c r="AF23" s="3" t="s">
        <v>57</v>
      </c>
      <c r="AG23" s="3" t="s">
        <v>57</v>
      </c>
      <c r="AH23" s="3" t="s">
        <v>64</v>
      </c>
      <c r="AI23" s="3">
        <v>43</v>
      </c>
      <c r="AJ23" s="3" t="s">
        <v>65</v>
      </c>
      <c r="AK23" s="3" t="s">
        <v>66</v>
      </c>
      <c r="AL23" s="3" t="s">
        <v>91</v>
      </c>
      <c r="AM23" s="8">
        <v>9500</v>
      </c>
      <c r="AN23" s="7">
        <v>46142</v>
      </c>
      <c r="AO23" s="8">
        <f>AM23*75.24</f>
        <v>714780</v>
      </c>
      <c r="AP23" s="7">
        <v>46142</v>
      </c>
      <c r="AQ23" s="8">
        <f t="shared" si="2"/>
        <v>790780</v>
      </c>
      <c r="AR23" s="7">
        <v>46142</v>
      </c>
      <c r="AS23" s="1" t="s">
        <v>68</v>
      </c>
      <c r="AT23" s="3" t="s">
        <v>54</v>
      </c>
      <c r="AU23" s="8">
        <v>58000</v>
      </c>
      <c r="AV23" s="7">
        <v>46142</v>
      </c>
      <c r="AW23" s="3" t="s">
        <v>69</v>
      </c>
      <c r="AX23" s="3" t="s">
        <v>54</v>
      </c>
      <c r="AY23" s="8">
        <v>18000</v>
      </c>
      <c r="AZ23" s="7">
        <v>46142</v>
      </c>
      <c r="BA23" s="1" t="s">
        <v>54</v>
      </c>
      <c r="BB23" s="8" t="s">
        <v>54</v>
      </c>
      <c r="BC23" s="7" t="s">
        <v>54</v>
      </c>
      <c r="BD23" s="1" t="s">
        <v>61</v>
      </c>
      <c r="BE23" s="7">
        <v>46142</v>
      </c>
      <c r="BF23" s="6" t="s">
        <v>70</v>
      </c>
    </row>
    <row r="24" spans="1:58" ht="129.6" x14ac:dyDescent="0.3">
      <c r="A24" s="1" t="s">
        <v>62</v>
      </c>
      <c r="B24" s="1" t="s">
        <v>63</v>
      </c>
      <c r="C24" s="3" t="s">
        <v>51</v>
      </c>
      <c r="D24" s="3">
        <v>1085881</v>
      </c>
      <c r="E24" s="1" t="s">
        <v>54</v>
      </c>
      <c r="F24" s="1">
        <v>7252340331</v>
      </c>
      <c r="G24" s="1">
        <v>527636141</v>
      </c>
      <c r="H24" s="1" t="s">
        <v>52</v>
      </c>
      <c r="I24" s="6" t="s">
        <v>53</v>
      </c>
      <c r="J24" s="1" t="s">
        <v>54</v>
      </c>
      <c r="K24" s="6" t="s">
        <v>55</v>
      </c>
      <c r="L24" s="1" t="s">
        <v>56</v>
      </c>
      <c r="M24" s="1" t="s">
        <v>57</v>
      </c>
      <c r="N24" s="1" t="s">
        <v>57</v>
      </c>
      <c r="O24" s="1" t="s">
        <v>57</v>
      </c>
      <c r="P24" s="1" t="s">
        <v>58</v>
      </c>
      <c r="Q24" s="1">
        <v>3</v>
      </c>
      <c r="R24" s="1">
        <v>3</v>
      </c>
      <c r="S24" s="1" t="s">
        <v>59</v>
      </c>
      <c r="T24" s="3" t="s">
        <v>56</v>
      </c>
      <c r="U24" s="3" t="s">
        <v>57</v>
      </c>
      <c r="V24" s="3" t="s">
        <v>57</v>
      </c>
      <c r="W24" s="3" t="s">
        <v>57</v>
      </c>
      <c r="X24" s="1" t="s">
        <v>58</v>
      </c>
      <c r="Y24" s="3">
        <v>3</v>
      </c>
      <c r="Z24" s="3">
        <v>3</v>
      </c>
      <c r="AA24" s="1" t="s">
        <v>59</v>
      </c>
      <c r="AB24" s="3" t="s">
        <v>63</v>
      </c>
      <c r="AC24" s="3" t="s">
        <v>60</v>
      </c>
      <c r="AD24" s="3" t="s">
        <v>56</v>
      </c>
      <c r="AE24" s="3" t="s">
        <v>57</v>
      </c>
      <c r="AF24" s="3" t="s">
        <v>57</v>
      </c>
      <c r="AG24" s="3" t="s">
        <v>57</v>
      </c>
      <c r="AH24" s="3" t="s">
        <v>64</v>
      </c>
      <c r="AI24" s="3">
        <v>43</v>
      </c>
      <c r="AJ24" s="3" t="s">
        <v>65</v>
      </c>
      <c r="AK24" s="3" t="s">
        <v>66</v>
      </c>
      <c r="AL24" s="3" t="s">
        <v>92</v>
      </c>
      <c r="AM24" s="8">
        <v>10900</v>
      </c>
      <c r="AN24" s="7">
        <v>46142</v>
      </c>
      <c r="AO24" s="8">
        <f>AM24*37.51</f>
        <v>408859</v>
      </c>
      <c r="AP24" s="7">
        <v>46142</v>
      </c>
      <c r="AQ24" s="8">
        <f t="shared" si="2"/>
        <v>484859</v>
      </c>
      <c r="AR24" s="7">
        <v>46142</v>
      </c>
      <c r="AS24" s="1" t="s">
        <v>68</v>
      </c>
      <c r="AT24" s="3" t="s">
        <v>54</v>
      </c>
      <c r="AU24" s="8">
        <v>58000</v>
      </c>
      <c r="AV24" s="7">
        <v>46142</v>
      </c>
      <c r="AW24" s="3" t="s">
        <v>69</v>
      </c>
      <c r="AX24" s="3" t="s">
        <v>54</v>
      </c>
      <c r="AY24" s="8">
        <v>18000</v>
      </c>
      <c r="AZ24" s="7">
        <v>46142</v>
      </c>
      <c r="BA24" s="1" t="s">
        <v>54</v>
      </c>
      <c r="BB24" s="8" t="s">
        <v>54</v>
      </c>
      <c r="BC24" s="7" t="s">
        <v>54</v>
      </c>
      <c r="BD24" s="1" t="s">
        <v>61</v>
      </c>
      <c r="BE24" s="7">
        <v>46142</v>
      </c>
      <c r="BF24" s="6" t="s">
        <v>70</v>
      </c>
    </row>
    <row r="25" spans="1:58" ht="129.6" x14ac:dyDescent="0.3">
      <c r="A25" s="1" t="s">
        <v>62</v>
      </c>
      <c r="B25" s="1" t="s">
        <v>63</v>
      </c>
      <c r="C25" s="3" t="s">
        <v>51</v>
      </c>
      <c r="D25" s="3">
        <v>1085881</v>
      </c>
      <c r="E25" s="1" t="s">
        <v>54</v>
      </c>
      <c r="F25" s="1">
        <v>7252340331</v>
      </c>
      <c r="G25" s="1">
        <v>527636141</v>
      </c>
      <c r="H25" s="1" t="s">
        <v>52</v>
      </c>
      <c r="I25" s="6" t="s">
        <v>53</v>
      </c>
      <c r="J25" s="1" t="s">
        <v>54</v>
      </c>
      <c r="K25" s="6" t="s">
        <v>55</v>
      </c>
      <c r="L25" s="1" t="s">
        <v>56</v>
      </c>
      <c r="M25" s="1" t="s">
        <v>57</v>
      </c>
      <c r="N25" s="1" t="s">
        <v>57</v>
      </c>
      <c r="O25" s="1" t="s">
        <v>57</v>
      </c>
      <c r="P25" s="1" t="s">
        <v>58</v>
      </c>
      <c r="Q25" s="1">
        <v>3</v>
      </c>
      <c r="R25" s="1">
        <v>3</v>
      </c>
      <c r="S25" s="1" t="s">
        <v>59</v>
      </c>
      <c r="T25" s="3" t="s">
        <v>56</v>
      </c>
      <c r="U25" s="3" t="s">
        <v>57</v>
      </c>
      <c r="V25" s="3" t="s">
        <v>57</v>
      </c>
      <c r="W25" s="3" t="s">
        <v>57</v>
      </c>
      <c r="X25" s="1" t="s">
        <v>58</v>
      </c>
      <c r="Y25" s="3">
        <v>3</v>
      </c>
      <c r="Z25" s="3">
        <v>3</v>
      </c>
      <c r="AA25" s="1" t="s">
        <v>59</v>
      </c>
      <c r="AB25" s="3" t="s">
        <v>63</v>
      </c>
      <c r="AC25" s="3" t="s">
        <v>60</v>
      </c>
      <c r="AD25" s="3" t="s">
        <v>56</v>
      </c>
      <c r="AE25" s="3" t="s">
        <v>57</v>
      </c>
      <c r="AF25" s="3" t="s">
        <v>57</v>
      </c>
      <c r="AG25" s="3" t="s">
        <v>57</v>
      </c>
      <c r="AH25" s="3" t="s">
        <v>64</v>
      </c>
      <c r="AI25" s="3">
        <v>43</v>
      </c>
      <c r="AJ25" s="3" t="s">
        <v>65</v>
      </c>
      <c r="AK25" s="3" t="s">
        <v>66</v>
      </c>
      <c r="AL25" s="3" t="s">
        <v>93</v>
      </c>
      <c r="AM25" s="8">
        <v>9800</v>
      </c>
      <c r="AN25" s="7">
        <v>46142</v>
      </c>
      <c r="AO25" s="8">
        <f>AM25*69.21</f>
        <v>678257.99999999988</v>
      </c>
      <c r="AP25" s="7">
        <v>46142</v>
      </c>
      <c r="AQ25" s="8">
        <f>AO25+AU25+AY25</f>
        <v>754257.99999999988</v>
      </c>
      <c r="AR25" s="7">
        <v>46142</v>
      </c>
      <c r="AS25" s="1" t="s">
        <v>68</v>
      </c>
      <c r="AT25" s="3" t="s">
        <v>54</v>
      </c>
      <c r="AU25" s="8">
        <v>58000</v>
      </c>
      <c r="AV25" s="7">
        <v>46142</v>
      </c>
      <c r="AW25" s="3" t="s">
        <v>69</v>
      </c>
      <c r="AX25" s="3" t="s">
        <v>54</v>
      </c>
      <c r="AY25" s="8">
        <v>18000</v>
      </c>
      <c r="AZ25" s="7">
        <v>46142</v>
      </c>
      <c r="BA25" s="1" t="s">
        <v>54</v>
      </c>
      <c r="BB25" s="8" t="s">
        <v>54</v>
      </c>
      <c r="BC25" s="7" t="s">
        <v>54</v>
      </c>
      <c r="BD25" s="1" t="s">
        <v>61</v>
      </c>
      <c r="BE25" s="7">
        <v>46142</v>
      </c>
      <c r="BF25" s="6" t="s">
        <v>70</v>
      </c>
    </row>
    <row r="26" spans="1:58" ht="129.6" x14ac:dyDescent="0.3">
      <c r="A26" s="1" t="s">
        <v>62</v>
      </c>
      <c r="B26" s="1" t="s">
        <v>63</v>
      </c>
      <c r="C26" s="3" t="s">
        <v>51</v>
      </c>
      <c r="D26" s="3">
        <v>1085881</v>
      </c>
      <c r="E26" s="1" t="s">
        <v>54</v>
      </c>
      <c r="F26" s="1">
        <v>7252340331</v>
      </c>
      <c r="G26" s="1">
        <v>527636141</v>
      </c>
      <c r="H26" s="1" t="s">
        <v>52</v>
      </c>
      <c r="I26" s="6" t="s">
        <v>53</v>
      </c>
      <c r="J26" s="1" t="s">
        <v>54</v>
      </c>
      <c r="K26" s="6" t="s">
        <v>55</v>
      </c>
      <c r="L26" s="1" t="s">
        <v>56</v>
      </c>
      <c r="M26" s="1" t="s">
        <v>57</v>
      </c>
      <c r="N26" s="1" t="s">
        <v>57</v>
      </c>
      <c r="O26" s="1" t="s">
        <v>57</v>
      </c>
      <c r="P26" s="1" t="s">
        <v>58</v>
      </c>
      <c r="Q26" s="1">
        <v>3</v>
      </c>
      <c r="R26" s="1">
        <v>3</v>
      </c>
      <c r="S26" s="1" t="s">
        <v>59</v>
      </c>
      <c r="T26" s="3" t="s">
        <v>56</v>
      </c>
      <c r="U26" s="3" t="s">
        <v>57</v>
      </c>
      <c r="V26" s="3" t="s">
        <v>57</v>
      </c>
      <c r="W26" s="3" t="s">
        <v>57</v>
      </c>
      <c r="X26" s="1" t="s">
        <v>58</v>
      </c>
      <c r="Y26" s="3">
        <v>3</v>
      </c>
      <c r="Z26" s="3">
        <v>3</v>
      </c>
      <c r="AA26" s="1" t="s">
        <v>59</v>
      </c>
      <c r="AB26" s="3" t="s">
        <v>63</v>
      </c>
      <c r="AC26" s="3" t="s">
        <v>60</v>
      </c>
      <c r="AD26" s="3" t="s">
        <v>56</v>
      </c>
      <c r="AE26" s="3" t="s">
        <v>57</v>
      </c>
      <c r="AF26" s="3" t="s">
        <v>57</v>
      </c>
      <c r="AG26" s="3" t="s">
        <v>57</v>
      </c>
      <c r="AH26" s="3" t="s">
        <v>64</v>
      </c>
      <c r="AI26" s="3">
        <v>43</v>
      </c>
      <c r="AJ26" s="3" t="s">
        <v>65</v>
      </c>
      <c r="AK26" s="3" t="s">
        <v>66</v>
      </c>
      <c r="AL26" s="3" t="s">
        <v>94</v>
      </c>
      <c r="AM26" s="8">
        <v>9700</v>
      </c>
      <c r="AN26" s="7">
        <v>46142</v>
      </c>
      <c r="AO26" s="8">
        <f>AM26*41.18</f>
        <v>399446</v>
      </c>
      <c r="AP26" s="7">
        <v>46142</v>
      </c>
      <c r="AQ26" s="8">
        <f t="shared" ref="AQ26:AQ32" si="3">AO26+AU26+AY26</f>
        <v>475446</v>
      </c>
      <c r="AR26" s="7">
        <v>46142</v>
      </c>
      <c r="AS26" s="1" t="s">
        <v>68</v>
      </c>
      <c r="AT26" s="3" t="s">
        <v>54</v>
      </c>
      <c r="AU26" s="8">
        <v>58000</v>
      </c>
      <c r="AV26" s="7">
        <v>46142</v>
      </c>
      <c r="AW26" s="3" t="s">
        <v>69</v>
      </c>
      <c r="AX26" s="3" t="s">
        <v>54</v>
      </c>
      <c r="AY26" s="8">
        <v>18000</v>
      </c>
      <c r="AZ26" s="7">
        <v>46142</v>
      </c>
      <c r="BA26" s="1" t="s">
        <v>54</v>
      </c>
      <c r="BB26" s="8" t="s">
        <v>54</v>
      </c>
      <c r="BC26" s="7" t="s">
        <v>54</v>
      </c>
      <c r="BD26" s="1" t="s">
        <v>61</v>
      </c>
      <c r="BE26" s="7">
        <v>46142</v>
      </c>
      <c r="BF26" s="6" t="s">
        <v>70</v>
      </c>
    </row>
    <row r="27" spans="1:58" ht="129.6" x14ac:dyDescent="0.3">
      <c r="A27" s="1" t="s">
        <v>62</v>
      </c>
      <c r="B27" s="1" t="s">
        <v>63</v>
      </c>
      <c r="C27" s="3" t="s">
        <v>51</v>
      </c>
      <c r="D27" s="3">
        <v>1085881</v>
      </c>
      <c r="E27" s="1" t="s">
        <v>54</v>
      </c>
      <c r="F27" s="1">
        <v>7252340331</v>
      </c>
      <c r="G27" s="1">
        <v>527636141</v>
      </c>
      <c r="H27" s="1" t="s">
        <v>52</v>
      </c>
      <c r="I27" s="6" t="s">
        <v>53</v>
      </c>
      <c r="J27" s="1" t="s">
        <v>54</v>
      </c>
      <c r="K27" s="6" t="s">
        <v>55</v>
      </c>
      <c r="L27" s="1" t="s">
        <v>56</v>
      </c>
      <c r="M27" s="1" t="s">
        <v>57</v>
      </c>
      <c r="N27" s="1" t="s">
        <v>57</v>
      </c>
      <c r="O27" s="1" t="s">
        <v>57</v>
      </c>
      <c r="P27" s="1" t="s">
        <v>58</v>
      </c>
      <c r="Q27" s="1">
        <v>3</v>
      </c>
      <c r="R27" s="1">
        <v>3</v>
      </c>
      <c r="S27" s="1" t="s">
        <v>59</v>
      </c>
      <c r="T27" s="3" t="s">
        <v>56</v>
      </c>
      <c r="U27" s="3" t="s">
        <v>57</v>
      </c>
      <c r="V27" s="3" t="s">
        <v>57</v>
      </c>
      <c r="W27" s="3" t="s">
        <v>57</v>
      </c>
      <c r="X27" s="1" t="s">
        <v>58</v>
      </c>
      <c r="Y27" s="3">
        <v>3</v>
      </c>
      <c r="Z27" s="3">
        <v>3</v>
      </c>
      <c r="AA27" s="1" t="s">
        <v>59</v>
      </c>
      <c r="AB27" s="3" t="s">
        <v>63</v>
      </c>
      <c r="AC27" s="3" t="s">
        <v>60</v>
      </c>
      <c r="AD27" s="3" t="s">
        <v>56</v>
      </c>
      <c r="AE27" s="3" t="s">
        <v>57</v>
      </c>
      <c r="AF27" s="3" t="s">
        <v>57</v>
      </c>
      <c r="AG27" s="3" t="s">
        <v>57</v>
      </c>
      <c r="AH27" s="3" t="s">
        <v>64</v>
      </c>
      <c r="AI27" s="3">
        <v>43</v>
      </c>
      <c r="AJ27" s="3" t="s">
        <v>65</v>
      </c>
      <c r="AK27" s="3" t="s">
        <v>66</v>
      </c>
      <c r="AL27" s="3" t="s">
        <v>95</v>
      </c>
      <c r="AM27" s="8">
        <v>10100</v>
      </c>
      <c r="AN27" s="7">
        <v>46142</v>
      </c>
      <c r="AO27" s="8">
        <f>AM27*62.13</f>
        <v>627513</v>
      </c>
      <c r="AP27" s="7">
        <v>46142</v>
      </c>
      <c r="AQ27" s="8">
        <f t="shared" si="3"/>
        <v>703513</v>
      </c>
      <c r="AR27" s="7">
        <v>46142</v>
      </c>
      <c r="AS27" s="1" t="s">
        <v>68</v>
      </c>
      <c r="AT27" s="3" t="s">
        <v>54</v>
      </c>
      <c r="AU27" s="8">
        <v>58000</v>
      </c>
      <c r="AV27" s="7">
        <v>46142</v>
      </c>
      <c r="AW27" s="3" t="s">
        <v>69</v>
      </c>
      <c r="AX27" s="3" t="s">
        <v>54</v>
      </c>
      <c r="AY27" s="8">
        <v>18000</v>
      </c>
      <c r="AZ27" s="7">
        <v>46142</v>
      </c>
      <c r="BA27" s="1" t="s">
        <v>54</v>
      </c>
      <c r="BB27" s="8" t="s">
        <v>54</v>
      </c>
      <c r="BC27" s="7" t="s">
        <v>54</v>
      </c>
      <c r="BD27" s="1" t="s">
        <v>61</v>
      </c>
      <c r="BE27" s="7">
        <v>46142</v>
      </c>
      <c r="BF27" s="6" t="s">
        <v>70</v>
      </c>
    </row>
    <row r="28" spans="1:58" ht="129.6" x14ac:dyDescent="0.3">
      <c r="A28" s="1" t="s">
        <v>62</v>
      </c>
      <c r="B28" s="1" t="s">
        <v>63</v>
      </c>
      <c r="C28" s="3" t="s">
        <v>51</v>
      </c>
      <c r="D28" s="3">
        <v>1085881</v>
      </c>
      <c r="E28" s="1" t="s">
        <v>54</v>
      </c>
      <c r="F28" s="1">
        <v>7252340331</v>
      </c>
      <c r="G28" s="1">
        <v>527636141</v>
      </c>
      <c r="H28" s="1" t="s">
        <v>52</v>
      </c>
      <c r="I28" s="6" t="s">
        <v>53</v>
      </c>
      <c r="J28" s="1" t="s">
        <v>54</v>
      </c>
      <c r="K28" s="6" t="s">
        <v>55</v>
      </c>
      <c r="L28" s="1" t="s">
        <v>56</v>
      </c>
      <c r="M28" s="1" t="s">
        <v>57</v>
      </c>
      <c r="N28" s="1" t="s">
        <v>57</v>
      </c>
      <c r="O28" s="1" t="s">
        <v>57</v>
      </c>
      <c r="P28" s="1" t="s">
        <v>58</v>
      </c>
      <c r="Q28" s="1">
        <v>3</v>
      </c>
      <c r="R28" s="1">
        <v>3</v>
      </c>
      <c r="S28" s="1" t="s">
        <v>59</v>
      </c>
      <c r="T28" s="3" t="s">
        <v>56</v>
      </c>
      <c r="U28" s="3" t="s">
        <v>57</v>
      </c>
      <c r="V28" s="3" t="s">
        <v>57</v>
      </c>
      <c r="W28" s="3" t="s">
        <v>57</v>
      </c>
      <c r="X28" s="1" t="s">
        <v>58</v>
      </c>
      <c r="Y28" s="3">
        <v>3</v>
      </c>
      <c r="Z28" s="3">
        <v>3</v>
      </c>
      <c r="AA28" s="1" t="s">
        <v>59</v>
      </c>
      <c r="AB28" s="3" t="s">
        <v>63</v>
      </c>
      <c r="AC28" s="3" t="s">
        <v>60</v>
      </c>
      <c r="AD28" s="3" t="s">
        <v>56</v>
      </c>
      <c r="AE28" s="3" t="s">
        <v>57</v>
      </c>
      <c r="AF28" s="3" t="s">
        <v>57</v>
      </c>
      <c r="AG28" s="3" t="s">
        <v>57</v>
      </c>
      <c r="AH28" s="3" t="s">
        <v>64</v>
      </c>
      <c r="AI28" s="3">
        <v>43</v>
      </c>
      <c r="AJ28" s="3" t="s">
        <v>65</v>
      </c>
      <c r="AK28" s="3" t="s">
        <v>66</v>
      </c>
      <c r="AL28" s="3" t="s">
        <v>96</v>
      </c>
      <c r="AM28" s="8">
        <v>10000</v>
      </c>
      <c r="AN28" s="7">
        <v>46142</v>
      </c>
      <c r="AO28" s="8">
        <f>AM28*67.01</f>
        <v>670100</v>
      </c>
      <c r="AP28" s="7">
        <v>46142</v>
      </c>
      <c r="AQ28" s="8">
        <f t="shared" si="3"/>
        <v>746100</v>
      </c>
      <c r="AR28" s="7">
        <v>46142</v>
      </c>
      <c r="AS28" s="1" t="s">
        <v>68</v>
      </c>
      <c r="AT28" s="3" t="s">
        <v>54</v>
      </c>
      <c r="AU28" s="8">
        <v>58000</v>
      </c>
      <c r="AV28" s="7">
        <v>46142</v>
      </c>
      <c r="AW28" s="3" t="s">
        <v>69</v>
      </c>
      <c r="AX28" s="3" t="s">
        <v>54</v>
      </c>
      <c r="AY28" s="8">
        <v>18000</v>
      </c>
      <c r="AZ28" s="7">
        <v>46142</v>
      </c>
      <c r="BA28" s="1" t="s">
        <v>54</v>
      </c>
      <c r="BB28" s="8" t="s">
        <v>54</v>
      </c>
      <c r="BC28" s="7" t="s">
        <v>54</v>
      </c>
      <c r="BD28" s="1" t="s">
        <v>61</v>
      </c>
      <c r="BE28" s="7">
        <v>46142</v>
      </c>
      <c r="BF28" s="6" t="s">
        <v>70</v>
      </c>
    </row>
    <row r="29" spans="1:58" ht="129.6" x14ac:dyDescent="0.3">
      <c r="A29" s="1" t="s">
        <v>62</v>
      </c>
      <c r="B29" s="1" t="s">
        <v>63</v>
      </c>
      <c r="C29" s="3" t="s">
        <v>51</v>
      </c>
      <c r="D29" s="3">
        <v>1085881</v>
      </c>
      <c r="E29" s="1" t="s">
        <v>54</v>
      </c>
      <c r="F29" s="1">
        <v>7252340331</v>
      </c>
      <c r="G29" s="1">
        <v>527636141</v>
      </c>
      <c r="H29" s="1" t="s">
        <v>52</v>
      </c>
      <c r="I29" s="6" t="s">
        <v>53</v>
      </c>
      <c r="J29" s="1" t="s">
        <v>54</v>
      </c>
      <c r="K29" s="6" t="s">
        <v>55</v>
      </c>
      <c r="L29" s="1" t="s">
        <v>56</v>
      </c>
      <c r="M29" s="1" t="s">
        <v>57</v>
      </c>
      <c r="N29" s="1" t="s">
        <v>57</v>
      </c>
      <c r="O29" s="1" t="s">
        <v>57</v>
      </c>
      <c r="P29" s="1" t="s">
        <v>58</v>
      </c>
      <c r="Q29" s="1">
        <v>3</v>
      </c>
      <c r="R29" s="1">
        <v>3</v>
      </c>
      <c r="S29" s="1" t="s">
        <v>59</v>
      </c>
      <c r="T29" s="3" t="s">
        <v>56</v>
      </c>
      <c r="U29" s="3" t="s">
        <v>57</v>
      </c>
      <c r="V29" s="3" t="s">
        <v>57</v>
      </c>
      <c r="W29" s="3" t="s">
        <v>57</v>
      </c>
      <c r="X29" s="1" t="s">
        <v>58</v>
      </c>
      <c r="Y29" s="3">
        <v>3</v>
      </c>
      <c r="Z29" s="3">
        <v>3</v>
      </c>
      <c r="AA29" s="1" t="s">
        <v>59</v>
      </c>
      <c r="AB29" s="3" t="s">
        <v>63</v>
      </c>
      <c r="AC29" s="3" t="s">
        <v>60</v>
      </c>
      <c r="AD29" s="3" t="s">
        <v>56</v>
      </c>
      <c r="AE29" s="3" t="s">
        <v>57</v>
      </c>
      <c r="AF29" s="3" t="s">
        <v>57</v>
      </c>
      <c r="AG29" s="3" t="s">
        <v>57</v>
      </c>
      <c r="AH29" s="3" t="s">
        <v>64</v>
      </c>
      <c r="AI29" s="3">
        <v>43</v>
      </c>
      <c r="AJ29" s="3" t="s">
        <v>65</v>
      </c>
      <c r="AK29" s="3" t="s">
        <v>66</v>
      </c>
      <c r="AL29" s="3" t="s">
        <v>97</v>
      </c>
      <c r="AM29" s="8">
        <v>10200</v>
      </c>
      <c r="AN29" s="7">
        <v>46142</v>
      </c>
      <c r="AO29" s="8">
        <f>AM29*55.95</f>
        <v>570690</v>
      </c>
      <c r="AP29" s="7">
        <v>46142</v>
      </c>
      <c r="AQ29" s="8">
        <f t="shared" si="3"/>
        <v>646690</v>
      </c>
      <c r="AR29" s="7">
        <v>46142</v>
      </c>
      <c r="AS29" s="1" t="s">
        <v>68</v>
      </c>
      <c r="AT29" s="3" t="s">
        <v>54</v>
      </c>
      <c r="AU29" s="8">
        <v>58000</v>
      </c>
      <c r="AV29" s="7">
        <v>46142</v>
      </c>
      <c r="AW29" s="3" t="s">
        <v>69</v>
      </c>
      <c r="AX29" s="3" t="s">
        <v>54</v>
      </c>
      <c r="AY29" s="8">
        <v>18000</v>
      </c>
      <c r="AZ29" s="7">
        <v>46142</v>
      </c>
      <c r="BA29" s="1" t="s">
        <v>54</v>
      </c>
      <c r="BB29" s="8" t="s">
        <v>54</v>
      </c>
      <c r="BC29" s="7" t="s">
        <v>54</v>
      </c>
      <c r="BD29" s="1" t="s">
        <v>61</v>
      </c>
      <c r="BE29" s="7">
        <v>46142</v>
      </c>
      <c r="BF29" s="6" t="s">
        <v>70</v>
      </c>
    </row>
    <row r="30" spans="1:58" ht="129.6" x14ac:dyDescent="0.3">
      <c r="A30" s="1" t="s">
        <v>62</v>
      </c>
      <c r="B30" s="1" t="s">
        <v>63</v>
      </c>
      <c r="C30" s="3" t="s">
        <v>51</v>
      </c>
      <c r="D30" s="3">
        <v>1085881</v>
      </c>
      <c r="E30" s="1" t="s">
        <v>54</v>
      </c>
      <c r="F30" s="1">
        <v>7252340331</v>
      </c>
      <c r="G30" s="1">
        <v>527636141</v>
      </c>
      <c r="H30" s="1" t="s">
        <v>52</v>
      </c>
      <c r="I30" s="6" t="s">
        <v>53</v>
      </c>
      <c r="J30" s="1" t="s">
        <v>54</v>
      </c>
      <c r="K30" s="6" t="s">
        <v>55</v>
      </c>
      <c r="L30" s="1" t="s">
        <v>56</v>
      </c>
      <c r="M30" s="1" t="s">
        <v>57</v>
      </c>
      <c r="N30" s="1" t="s">
        <v>57</v>
      </c>
      <c r="O30" s="1" t="s">
        <v>57</v>
      </c>
      <c r="P30" s="1" t="s">
        <v>58</v>
      </c>
      <c r="Q30" s="1">
        <v>3</v>
      </c>
      <c r="R30" s="1">
        <v>3</v>
      </c>
      <c r="S30" s="1" t="s">
        <v>59</v>
      </c>
      <c r="T30" s="3" t="s">
        <v>56</v>
      </c>
      <c r="U30" s="3" t="s">
        <v>57</v>
      </c>
      <c r="V30" s="3" t="s">
        <v>57</v>
      </c>
      <c r="W30" s="3" t="s">
        <v>57</v>
      </c>
      <c r="X30" s="1" t="s">
        <v>58</v>
      </c>
      <c r="Y30" s="3">
        <v>3</v>
      </c>
      <c r="Z30" s="3">
        <v>3</v>
      </c>
      <c r="AA30" s="1" t="s">
        <v>59</v>
      </c>
      <c r="AB30" s="3" t="s">
        <v>63</v>
      </c>
      <c r="AC30" s="3" t="s">
        <v>60</v>
      </c>
      <c r="AD30" s="3" t="s">
        <v>56</v>
      </c>
      <c r="AE30" s="3" t="s">
        <v>57</v>
      </c>
      <c r="AF30" s="3" t="s">
        <v>57</v>
      </c>
      <c r="AG30" s="3" t="s">
        <v>57</v>
      </c>
      <c r="AH30" s="3" t="s">
        <v>64</v>
      </c>
      <c r="AI30" s="3">
        <v>43</v>
      </c>
      <c r="AJ30" s="3" t="s">
        <v>65</v>
      </c>
      <c r="AK30" s="3" t="s">
        <v>66</v>
      </c>
      <c r="AL30" s="3" t="s">
        <v>98</v>
      </c>
      <c r="AM30" s="8">
        <v>9600</v>
      </c>
      <c r="AN30" s="7">
        <v>46142</v>
      </c>
      <c r="AO30" s="8">
        <f>AM30*75.24</f>
        <v>722304</v>
      </c>
      <c r="AP30" s="7">
        <v>46142</v>
      </c>
      <c r="AQ30" s="8">
        <f t="shared" si="3"/>
        <v>798304</v>
      </c>
      <c r="AR30" s="7">
        <v>46142</v>
      </c>
      <c r="AS30" s="1" t="s">
        <v>68</v>
      </c>
      <c r="AT30" s="3" t="s">
        <v>54</v>
      </c>
      <c r="AU30" s="8">
        <v>58000</v>
      </c>
      <c r="AV30" s="7">
        <v>46142</v>
      </c>
      <c r="AW30" s="3" t="s">
        <v>69</v>
      </c>
      <c r="AX30" s="3" t="s">
        <v>54</v>
      </c>
      <c r="AY30" s="8">
        <v>18000</v>
      </c>
      <c r="AZ30" s="7">
        <v>46142</v>
      </c>
      <c r="BA30" s="1" t="s">
        <v>54</v>
      </c>
      <c r="BB30" s="8" t="s">
        <v>54</v>
      </c>
      <c r="BC30" s="7" t="s">
        <v>54</v>
      </c>
      <c r="BD30" s="1" t="s">
        <v>61</v>
      </c>
      <c r="BE30" s="7">
        <v>46142</v>
      </c>
      <c r="BF30" s="6" t="s">
        <v>70</v>
      </c>
    </row>
    <row r="31" spans="1:58" ht="129.6" x14ac:dyDescent="0.3">
      <c r="A31" s="1" t="s">
        <v>62</v>
      </c>
      <c r="B31" s="1" t="s">
        <v>63</v>
      </c>
      <c r="C31" s="3" t="s">
        <v>51</v>
      </c>
      <c r="D31" s="3">
        <v>1085881</v>
      </c>
      <c r="E31" s="1" t="s">
        <v>54</v>
      </c>
      <c r="F31" s="1">
        <v>7252340331</v>
      </c>
      <c r="G31" s="1">
        <v>527636141</v>
      </c>
      <c r="H31" s="1" t="s">
        <v>52</v>
      </c>
      <c r="I31" s="6" t="s">
        <v>53</v>
      </c>
      <c r="J31" s="1" t="s">
        <v>54</v>
      </c>
      <c r="K31" s="6" t="s">
        <v>55</v>
      </c>
      <c r="L31" s="1" t="s">
        <v>56</v>
      </c>
      <c r="M31" s="1" t="s">
        <v>57</v>
      </c>
      <c r="N31" s="1" t="s">
        <v>57</v>
      </c>
      <c r="O31" s="1" t="s">
        <v>57</v>
      </c>
      <c r="P31" s="1" t="s">
        <v>58</v>
      </c>
      <c r="Q31" s="1">
        <v>3</v>
      </c>
      <c r="R31" s="1">
        <v>3</v>
      </c>
      <c r="S31" s="1" t="s">
        <v>59</v>
      </c>
      <c r="T31" s="3" t="s">
        <v>56</v>
      </c>
      <c r="U31" s="3" t="s">
        <v>57</v>
      </c>
      <c r="V31" s="3" t="s">
        <v>57</v>
      </c>
      <c r="W31" s="3" t="s">
        <v>57</v>
      </c>
      <c r="X31" s="1" t="s">
        <v>58</v>
      </c>
      <c r="Y31" s="3">
        <v>3</v>
      </c>
      <c r="Z31" s="3">
        <v>3</v>
      </c>
      <c r="AA31" s="1" t="s">
        <v>59</v>
      </c>
      <c r="AB31" s="3" t="s">
        <v>63</v>
      </c>
      <c r="AC31" s="3" t="s">
        <v>60</v>
      </c>
      <c r="AD31" s="3" t="s">
        <v>56</v>
      </c>
      <c r="AE31" s="3" t="s">
        <v>57</v>
      </c>
      <c r="AF31" s="3" t="s">
        <v>57</v>
      </c>
      <c r="AG31" s="3" t="s">
        <v>57</v>
      </c>
      <c r="AH31" s="3" t="s">
        <v>64</v>
      </c>
      <c r="AI31" s="3">
        <v>43</v>
      </c>
      <c r="AJ31" s="3" t="s">
        <v>65</v>
      </c>
      <c r="AK31" s="3" t="s">
        <v>66</v>
      </c>
      <c r="AL31" s="3" t="s">
        <v>99</v>
      </c>
      <c r="AM31" s="8">
        <v>11100</v>
      </c>
      <c r="AN31" s="7">
        <v>46142</v>
      </c>
      <c r="AO31" s="8">
        <f>AM31*38.57</f>
        <v>428127</v>
      </c>
      <c r="AP31" s="7">
        <v>46142</v>
      </c>
      <c r="AQ31" s="8">
        <f t="shared" si="3"/>
        <v>504127</v>
      </c>
      <c r="AR31" s="7">
        <v>46142</v>
      </c>
      <c r="AS31" s="1" t="s">
        <v>68</v>
      </c>
      <c r="AT31" s="3" t="s">
        <v>54</v>
      </c>
      <c r="AU31" s="8">
        <v>58000</v>
      </c>
      <c r="AV31" s="7">
        <v>46142</v>
      </c>
      <c r="AW31" s="3" t="s">
        <v>69</v>
      </c>
      <c r="AX31" s="3" t="s">
        <v>54</v>
      </c>
      <c r="AY31" s="8">
        <v>18000</v>
      </c>
      <c r="AZ31" s="7">
        <v>46142</v>
      </c>
      <c r="BA31" s="1" t="s">
        <v>54</v>
      </c>
      <c r="BB31" s="8" t="s">
        <v>54</v>
      </c>
      <c r="BC31" s="7" t="s">
        <v>54</v>
      </c>
      <c r="BD31" s="1" t="s">
        <v>61</v>
      </c>
      <c r="BE31" s="7">
        <v>46142</v>
      </c>
      <c r="BF31" s="6" t="s">
        <v>70</v>
      </c>
    </row>
    <row r="32" spans="1:58" ht="129.6" x14ac:dyDescent="0.3">
      <c r="A32" s="1" t="s">
        <v>62</v>
      </c>
      <c r="B32" s="1" t="s">
        <v>63</v>
      </c>
      <c r="C32" s="3" t="s">
        <v>51</v>
      </c>
      <c r="D32" s="3">
        <v>1085881</v>
      </c>
      <c r="E32" s="1" t="s">
        <v>54</v>
      </c>
      <c r="F32" s="1">
        <v>7252340331</v>
      </c>
      <c r="G32" s="1">
        <v>527636141</v>
      </c>
      <c r="H32" s="1" t="s">
        <v>52</v>
      </c>
      <c r="I32" s="6" t="s">
        <v>53</v>
      </c>
      <c r="J32" s="1" t="s">
        <v>54</v>
      </c>
      <c r="K32" s="6" t="s">
        <v>55</v>
      </c>
      <c r="L32" s="1" t="s">
        <v>56</v>
      </c>
      <c r="M32" s="1" t="s">
        <v>57</v>
      </c>
      <c r="N32" s="1" t="s">
        <v>57</v>
      </c>
      <c r="O32" s="1" t="s">
        <v>57</v>
      </c>
      <c r="P32" s="1" t="s">
        <v>58</v>
      </c>
      <c r="Q32" s="1">
        <v>3</v>
      </c>
      <c r="R32" s="1">
        <v>3</v>
      </c>
      <c r="S32" s="1" t="s">
        <v>59</v>
      </c>
      <c r="T32" s="3" t="s">
        <v>56</v>
      </c>
      <c r="U32" s="3" t="s">
        <v>57</v>
      </c>
      <c r="V32" s="3" t="s">
        <v>57</v>
      </c>
      <c r="W32" s="3" t="s">
        <v>57</v>
      </c>
      <c r="X32" s="1" t="s">
        <v>58</v>
      </c>
      <c r="Y32" s="3">
        <v>3</v>
      </c>
      <c r="Z32" s="3">
        <v>3</v>
      </c>
      <c r="AA32" s="1" t="s">
        <v>59</v>
      </c>
      <c r="AB32" s="3" t="s">
        <v>63</v>
      </c>
      <c r="AC32" s="3" t="s">
        <v>60</v>
      </c>
      <c r="AD32" s="3" t="s">
        <v>56</v>
      </c>
      <c r="AE32" s="3" t="s">
        <v>57</v>
      </c>
      <c r="AF32" s="3" t="s">
        <v>57</v>
      </c>
      <c r="AG32" s="3" t="s">
        <v>57</v>
      </c>
      <c r="AH32" s="3" t="s">
        <v>64</v>
      </c>
      <c r="AI32" s="3">
        <v>43</v>
      </c>
      <c r="AJ32" s="3" t="s">
        <v>65</v>
      </c>
      <c r="AK32" s="3" t="s">
        <v>66</v>
      </c>
      <c r="AL32" s="3" t="s">
        <v>100</v>
      </c>
      <c r="AM32" s="8">
        <v>11100</v>
      </c>
      <c r="AN32" s="7">
        <v>46142</v>
      </c>
      <c r="AO32" s="8">
        <f>AM32*37.51</f>
        <v>416361</v>
      </c>
      <c r="AP32" s="7">
        <v>46142</v>
      </c>
      <c r="AQ32" s="8">
        <f t="shared" si="3"/>
        <v>492361</v>
      </c>
      <c r="AR32" s="7">
        <v>46142</v>
      </c>
      <c r="AS32" s="1" t="s">
        <v>68</v>
      </c>
      <c r="AT32" s="3" t="s">
        <v>54</v>
      </c>
      <c r="AU32" s="8">
        <v>58000</v>
      </c>
      <c r="AV32" s="7">
        <v>46142</v>
      </c>
      <c r="AW32" s="3" t="s">
        <v>69</v>
      </c>
      <c r="AX32" s="3" t="s">
        <v>54</v>
      </c>
      <c r="AY32" s="8">
        <v>18000</v>
      </c>
      <c r="AZ32" s="7">
        <v>46142</v>
      </c>
      <c r="BA32" s="1" t="s">
        <v>54</v>
      </c>
      <c r="BB32" s="8" t="s">
        <v>54</v>
      </c>
      <c r="BC32" s="7" t="s">
        <v>54</v>
      </c>
      <c r="BD32" s="1" t="s">
        <v>61</v>
      </c>
      <c r="BE32" s="7">
        <v>46142</v>
      </c>
      <c r="BF32" s="6" t="s">
        <v>70</v>
      </c>
    </row>
    <row r="33" spans="1:58" ht="129.6" x14ac:dyDescent="0.3">
      <c r="A33" s="1" t="s">
        <v>62</v>
      </c>
      <c r="B33" s="1" t="s">
        <v>63</v>
      </c>
      <c r="C33" s="3" t="s">
        <v>51</v>
      </c>
      <c r="D33" s="3">
        <v>1085881</v>
      </c>
      <c r="E33" s="1" t="s">
        <v>54</v>
      </c>
      <c r="F33" s="1">
        <v>7252340331</v>
      </c>
      <c r="G33" s="1">
        <v>527636141</v>
      </c>
      <c r="H33" s="1" t="s">
        <v>52</v>
      </c>
      <c r="I33" s="6" t="s">
        <v>53</v>
      </c>
      <c r="J33" s="1" t="s">
        <v>54</v>
      </c>
      <c r="K33" s="6" t="s">
        <v>55</v>
      </c>
      <c r="L33" s="1" t="s">
        <v>56</v>
      </c>
      <c r="M33" s="1" t="s">
        <v>57</v>
      </c>
      <c r="N33" s="1" t="s">
        <v>57</v>
      </c>
      <c r="O33" s="1" t="s">
        <v>57</v>
      </c>
      <c r="P33" s="1" t="s">
        <v>58</v>
      </c>
      <c r="Q33" s="1">
        <v>3</v>
      </c>
      <c r="R33" s="1">
        <v>3</v>
      </c>
      <c r="S33" s="1" t="s">
        <v>59</v>
      </c>
      <c r="T33" s="3" t="s">
        <v>56</v>
      </c>
      <c r="U33" s="3" t="s">
        <v>57</v>
      </c>
      <c r="V33" s="3" t="s">
        <v>57</v>
      </c>
      <c r="W33" s="3" t="s">
        <v>57</v>
      </c>
      <c r="X33" s="1" t="s">
        <v>58</v>
      </c>
      <c r="Y33" s="3">
        <v>3</v>
      </c>
      <c r="Z33" s="3">
        <v>3</v>
      </c>
      <c r="AA33" s="1" t="s">
        <v>59</v>
      </c>
      <c r="AB33" s="3" t="s">
        <v>63</v>
      </c>
      <c r="AC33" s="3" t="s">
        <v>60</v>
      </c>
      <c r="AD33" s="3" t="s">
        <v>56</v>
      </c>
      <c r="AE33" s="3" t="s">
        <v>57</v>
      </c>
      <c r="AF33" s="3" t="s">
        <v>57</v>
      </c>
      <c r="AG33" s="3" t="s">
        <v>57</v>
      </c>
      <c r="AH33" s="3" t="s">
        <v>64</v>
      </c>
      <c r="AI33" s="3">
        <v>43</v>
      </c>
      <c r="AJ33" s="3" t="s">
        <v>65</v>
      </c>
      <c r="AK33" s="3" t="s">
        <v>66</v>
      </c>
      <c r="AL33" s="3" t="s">
        <v>101</v>
      </c>
      <c r="AM33" s="8">
        <v>11600</v>
      </c>
      <c r="AN33" s="7">
        <v>46142</v>
      </c>
      <c r="AO33" s="8">
        <f>AM33*37.26</f>
        <v>432216</v>
      </c>
      <c r="AP33" s="7">
        <v>46142</v>
      </c>
      <c r="AQ33" s="8">
        <f t="shared" ref="AQ33" si="4">AO33+AU33+AY33</f>
        <v>508216</v>
      </c>
      <c r="AR33" s="7">
        <v>46142</v>
      </c>
      <c r="AS33" s="1" t="s">
        <v>68</v>
      </c>
      <c r="AT33" s="3" t="s">
        <v>54</v>
      </c>
      <c r="AU33" s="8">
        <v>58000</v>
      </c>
      <c r="AV33" s="7">
        <v>46142</v>
      </c>
      <c r="AW33" s="3" t="s">
        <v>69</v>
      </c>
      <c r="AX33" s="3" t="s">
        <v>54</v>
      </c>
      <c r="AY33" s="8">
        <v>18000</v>
      </c>
      <c r="AZ33" s="7">
        <v>46142</v>
      </c>
      <c r="BA33" s="1" t="s">
        <v>54</v>
      </c>
      <c r="BB33" s="8" t="s">
        <v>54</v>
      </c>
      <c r="BC33" s="7" t="s">
        <v>54</v>
      </c>
      <c r="BD33" s="1" t="s">
        <v>61</v>
      </c>
      <c r="BE33" s="7">
        <v>46142</v>
      </c>
      <c r="BF33" s="6" t="s">
        <v>70</v>
      </c>
    </row>
  </sheetData>
  <autoFilter ref="A1:BF1" xr:uid="{2637508B-CC30-4C24-9E08-972108C51A2D}"/>
  <hyperlinks>
    <hyperlink ref="I2" r:id="rId1" xr:uid="{189B2E12-6DC2-4F20-A7B5-835711E14252}"/>
    <hyperlink ref="K2" r:id="rId2" xr:uid="{BC297656-7814-421F-A34E-1C120042A39A}"/>
    <hyperlink ref="BF2" r:id="rId3" xr:uid="{E8114DAC-6C92-40E2-B527-AAA550A56700}"/>
    <hyperlink ref="I3" r:id="rId4" xr:uid="{87C759AE-C7E9-4C17-B2E9-0E51102EADAB}"/>
    <hyperlink ref="K3" r:id="rId5" xr:uid="{AEB40B15-D380-4A85-B059-D2B2D6D2CE20}"/>
    <hyperlink ref="I4" r:id="rId6" xr:uid="{EE4AD8E5-60EB-4178-A458-FD8210DD408D}"/>
    <hyperlink ref="K4" r:id="rId7" xr:uid="{4C45C337-DDFB-4353-BA26-BDDBB6A7570E}"/>
    <hyperlink ref="I5" r:id="rId8" xr:uid="{E1D087D3-FC92-4DCA-967B-5BF1E5FDC07F}"/>
    <hyperlink ref="K5" r:id="rId9" xr:uid="{3D89C26F-8307-4974-952F-B4F2872E29EB}"/>
    <hyperlink ref="I6" r:id="rId10" xr:uid="{43D9287F-4013-47AF-BB38-65896E42E107}"/>
    <hyperlink ref="K6" r:id="rId11" xr:uid="{38743AAC-24A5-4540-890E-100AFFD66755}"/>
    <hyperlink ref="I7" r:id="rId12" xr:uid="{BBE2C63D-B400-47A3-B092-8C42A06DCF12}"/>
    <hyperlink ref="K7" r:id="rId13" xr:uid="{5483DDA9-8292-4BD2-8FD5-8F5F521AE70E}"/>
    <hyperlink ref="I8" r:id="rId14" xr:uid="{C6D22202-2FF7-4312-A3FD-F3AFA305E071}"/>
    <hyperlink ref="K8" r:id="rId15" xr:uid="{7CD34027-8307-4B38-8477-BBB01121EC6F}"/>
    <hyperlink ref="I9" r:id="rId16" xr:uid="{316B32E2-B8DD-4DE4-B931-2EF49C497A8D}"/>
    <hyperlink ref="K9" r:id="rId17" xr:uid="{EF8D2680-A0E7-4A41-ADE7-AF312C30F68F}"/>
    <hyperlink ref="BF3" r:id="rId18" xr:uid="{3E888014-79AB-4AE1-AED5-6E9030A4879D}"/>
    <hyperlink ref="BF4" r:id="rId19" xr:uid="{D7F4A927-E5CF-4581-A9E1-3E887629A41F}"/>
    <hyperlink ref="BF5" r:id="rId20" xr:uid="{06D0F5A3-56C8-4F33-B5FD-0E793E3E61EC}"/>
    <hyperlink ref="BF6" r:id="rId21" xr:uid="{0B4430E6-5EFC-4294-81F9-720D9212C8D7}"/>
    <hyperlink ref="BF7" r:id="rId22" xr:uid="{83564BB8-CD4B-49CA-BC6A-92016E81B535}"/>
    <hyperlink ref="BF8" r:id="rId23" xr:uid="{AD245942-2B74-459F-BC9A-52B647D94765}"/>
    <hyperlink ref="BF9" r:id="rId24" xr:uid="{68B962C7-FFDA-49A5-BAEA-DF480F88C674}"/>
    <hyperlink ref="I10" r:id="rId25" xr:uid="{3A98DE54-3754-4A20-84A2-2283A5B1D39B}"/>
    <hyperlink ref="K10" r:id="rId26" xr:uid="{0FC5F97E-1C57-45E2-A0B9-FBAC548D2ED8}"/>
    <hyperlink ref="I11" r:id="rId27" xr:uid="{A419320C-420B-48F1-96D0-B4295C23A76A}"/>
    <hyperlink ref="K11" r:id="rId28" xr:uid="{4CD8E6BA-5337-4174-8F16-C67A81BC5D8A}"/>
    <hyperlink ref="I12" r:id="rId29" xr:uid="{7FBF701B-89C8-48CF-BF10-99D403A9D73A}"/>
    <hyperlink ref="K12" r:id="rId30" xr:uid="{69663A46-75C3-413A-BBDE-2D4634FB53E6}"/>
    <hyperlink ref="I13" r:id="rId31" xr:uid="{F626131E-4BA8-4ED2-973E-440A1AC6132E}"/>
    <hyperlink ref="K13" r:id="rId32" xr:uid="{B13245EE-072C-4B11-BA38-0056BB9B43FB}"/>
    <hyperlink ref="I14" r:id="rId33" xr:uid="{6F7BC96E-0344-4238-84DE-E68829731B2D}"/>
    <hyperlink ref="K14" r:id="rId34" xr:uid="{17B822BF-8C28-42F0-B252-DF9B02029268}"/>
    <hyperlink ref="I15" r:id="rId35" xr:uid="{8DA403A7-5AF0-4D34-B9F2-2D0F8376FE49}"/>
    <hyperlink ref="K15" r:id="rId36" xr:uid="{2ED3DC12-7D24-40EC-B032-EBBB335BB269}"/>
    <hyperlink ref="I16" r:id="rId37" xr:uid="{FCE4C263-F139-4226-9D72-A823DDAEB187}"/>
    <hyperlink ref="K16" r:id="rId38" xr:uid="{1E6C3163-D11E-453A-9554-BC0EE5C08954}"/>
    <hyperlink ref="I17" r:id="rId39" xr:uid="{FB3F41E3-4649-4E6F-837A-2E1D40755E4D}"/>
    <hyperlink ref="K17" r:id="rId40" xr:uid="{40BC1BBB-8FA2-4DCF-A2DD-48A7B8A88B76}"/>
    <hyperlink ref="BF10" r:id="rId41" xr:uid="{21F601A7-7959-4D34-822A-5947811D2132}"/>
    <hyperlink ref="BF11" r:id="rId42" xr:uid="{93912FF7-2E85-4F87-85B6-ECEF961346EC}"/>
    <hyperlink ref="BF12" r:id="rId43" xr:uid="{64D25AB6-83C4-4644-B187-81391A65F98C}"/>
    <hyperlink ref="BF13" r:id="rId44" xr:uid="{7488DDC7-8CDF-4014-BF49-A826DE91BBF7}"/>
    <hyperlink ref="BF14" r:id="rId45" xr:uid="{6DCE43CC-FA44-4457-A1DE-833F11335502}"/>
    <hyperlink ref="BF15" r:id="rId46" xr:uid="{0CD2BA7F-D5CB-4F14-A60D-9A43E79C50FB}"/>
    <hyperlink ref="BF16" r:id="rId47" xr:uid="{B0AF8425-83FC-4B70-98F0-AA4332C9D4B6}"/>
    <hyperlink ref="BF17" r:id="rId48" xr:uid="{4E9881F1-650A-4D5A-B058-B4E768DE5909}"/>
    <hyperlink ref="I18" r:id="rId49" xr:uid="{E0966515-0C6A-44BF-A8F2-B9ACFA00F081}"/>
    <hyperlink ref="K18" r:id="rId50" xr:uid="{BAFE3B33-E2BD-42F5-90B0-948AA6CD43FF}"/>
    <hyperlink ref="I19" r:id="rId51" xr:uid="{52086A54-6700-49C1-94A9-BEB5F1962028}"/>
    <hyperlink ref="K19" r:id="rId52" xr:uid="{356EAB4A-972D-49D8-9EC9-8C3953800417}"/>
    <hyperlink ref="I20" r:id="rId53" xr:uid="{B3B04F9E-69D7-438C-B867-4CA47A418F80}"/>
    <hyperlink ref="K20" r:id="rId54" xr:uid="{E341ACB7-E037-4A01-954E-E17DAA628EF6}"/>
    <hyperlink ref="I21" r:id="rId55" xr:uid="{CEDBFF6C-9776-4117-9833-56239D657667}"/>
    <hyperlink ref="K21" r:id="rId56" xr:uid="{3BE037AA-51FE-4A67-95B4-097D2D244BD4}"/>
    <hyperlink ref="I22" r:id="rId57" xr:uid="{D3FA28C0-3FEB-450C-B01C-A50830F38A10}"/>
    <hyperlink ref="K22" r:id="rId58" xr:uid="{BAE953C0-931D-4AA1-86B9-CC6035D49F45}"/>
    <hyperlink ref="I23" r:id="rId59" xr:uid="{13AAF9D4-9082-427B-BC01-03654B5481C5}"/>
    <hyperlink ref="K23" r:id="rId60" xr:uid="{5160D065-1D46-4F4F-95D7-C0C39BF4CB57}"/>
    <hyperlink ref="I24" r:id="rId61" xr:uid="{087B95B1-ED2D-41DD-BA1C-60A25C380756}"/>
    <hyperlink ref="K24" r:id="rId62" xr:uid="{D89AA396-76F7-4141-A85F-949B4C0E2B53}"/>
    <hyperlink ref="BF18" r:id="rId63" xr:uid="{2DDBFF6A-313D-49BE-81C7-D338799AA3DE}"/>
    <hyperlink ref="BF19" r:id="rId64" xr:uid="{C5FD03F4-D439-4790-A277-86DB98281222}"/>
    <hyperlink ref="BF20" r:id="rId65" xr:uid="{4D4D92DF-2AF8-461A-B8CD-BD34A1F17FC9}"/>
    <hyperlink ref="BF21" r:id="rId66" xr:uid="{DCC2C459-94BE-4838-A040-73B6F313BDDA}"/>
    <hyperlink ref="BF22" r:id="rId67" xr:uid="{D7FBFE3D-0525-4885-807F-8FDC754C0223}"/>
    <hyperlink ref="BF23" r:id="rId68" xr:uid="{9E02125C-C7FF-480E-AE31-4A16D3839D38}"/>
    <hyperlink ref="BF24" r:id="rId69" xr:uid="{C5685A16-4B8C-46F3-BDC2-BBADFFE0DC52}"/>
    <hyperlink ref="I25" r:id="rId70" xr:uid="{B18F060D-4944-4685-AC21-FB8766301190}"/>
    <hyperlink ref="K25" r:id="rId71" xr:uid="{CCCD6A6C-72A1-4EFA-87DF-C0B3C9229BEC}"/>
    <hyperlink ref="I26" r:id="rId72" xr:uid="{F394463B-B1E7-4CAA-B969-C46B91235718}"/>
    <hyperlink ref="K26" r:id="rId73" xr:uid="{61E2E119-111D-4299-9252-DE01D82924F0}"/>
    <hyperlink ref="I27" r:id="rId74" xr:uid="{8824C387-C04A-4C50-B1D4-A5AFCF4E3264}"/>
    <hyperlink ref="K27" r:id="rId75" xr:uid="{B05CCC80-A8E9-4C2B-AE0E-C8C59A5AC941}"/>
    <hyperlink ref="I28" r:id="rId76" xr:uid="{5F6F6B4E-A861-4074-B671-31B9325FEAD1}"/>
    <hyperlink ref="K28" r:id="rId77" xr:uid="{95C73E91-B5F2-4777-9AC5-49F166DE14A3}"/>
    <hyperlink ref="I29" r:id="rId78" xr:uid="{4968AF70-D16B-4A67-A035-B0FEAE18519D}"/>
    <hyperlink ref="K29" r:id="rId79" xr:uid="{DBF05D9C-BF80-4888-9321-E6B6C0BE353E}"/>
    <hyperlink ref="I30" r:id="rId80" xr:uid="{FBF0DC38-7125-4BB8-9AB6-050EC9F77208}"/>
    <hyperlink ref="K30" r:id="rId81" xr:uid="{7871288A-5CC5-41A7-8EE1-C934C6999FA6}"/>
    <hyperlink ref="I31" r:id="rId82" xr:uid="{5535627C-8551-4F8E-81BF-BA365B0D1E4C}"/>
    <hyperlink ref="K31" r:id="rId83" xr:uid="{C97D4F34-8137-4B21-AD81-7888ABF92106}"/>
    <hyperlink ref="I32" r:id="rId84" xr:uid="{3559771A-40E7-49AF-A931-ABB9A63D0AFF}"/>
    <hyperlink ref="K32" r:id="rId85" xr:uid="{E8A06B2B-8204-47F3-B474-81966F2BE13F}"/>
    <hyperlink ref="BF25" r:id="rId86" xr:uid="{0207B63F-4068-4F42-8A60-15B28E7170E8}"/>
    <hyperlink ref="BF26" r:id="rId87" xr:uid="{70E6576D-29F4-4999-AD7D-AC7A8C8038D9}"/>
    <hyperlink ref="BF27" r:id="rId88" xr:uid="{45CA7762-C6B5-4AEA-BE62-297872DAD01B}"/>
    <hyperlink ref="BF28" r:id="rId89" xr:uid="{D5409D9F-39BC-4E18-8AF1-319211E10753}"/>
    <hyperlink ref="BF29" r:id="rId90" xr:uid="{1334E6CB-4119-4DF6-AA6D-FC897A2A1282}"/>
    <hyperlink ref="BF30" r:id="rId91" xr:uid="{B0E9C5AC-146B-47D8-BEE3-76FEB232381D}"/>
    <hyperlink ref="BF31" r:id="rId92" xr:uid="{EC508BD7-3789-446E-A50E-44DE53BDFAE3}"/>
    <hyperlink ref="BF32" r:id="rId93" xr:uid="{A5F90811-F63A-472C-BF8F-9EF8F971AD3C}"/>
    <hyperlink ref="I33" r:id="rId94" xr:uid="{8BE32710-E797-4425-9AA9-101198AB366B}"/>
    <hyperlink ref="K33" r:id="rId95" xr:uid="{6B2C7C2E-AAA4-4E54-903E-34BA7039654E}"/>
    <hyperlink ref="BF33" r:id="rId96" xr:uid="{4695EEFA-9A12-4910-8DAE-07A1E34751B7}"/>
  </hyperlinks>
  <pageMargins left="0.7" right="0.7" top="0.75" bottom="0.75" header="0.3" footer="0.3"/>
  <pageSetup paperSize="9" orientation="portrait" r:id="rId9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786467-16C1-44DB-9493-31A555804AE9}">
  <ds:schemaRefs>
    <ds:schemaRef ds:uri="http://schemas.microsoft.com/office/2006/metadata/properties"/>
    <ds:schemaRef ds:uri="http://schemas.microsoft.com/office/infopath/2007/PartnerControls"/>
    <ds:schemaRef ds:uri="d35f273f-72a3-4a13-bcb9-24b02a3cf195"/>
    <ds:schemaRef ds:uri="55b7df5f-d2cb-433c-8140-1c8a7b795954"/>
  </ds:schemaRefs>
</ds:datastoreItem>
</file>

<file path=customXml/itemProps3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Lipowa 43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Heritage Invest Park</cp:lastModifiedBy>
  <dcterms:created xsi:type="dcterms:W3CDTF">2025-06-06T11:45:57Z</dcterms:created>
  <dcterms:modified xsi:type="dcterms:W3CDTF">2026-07-02T13:03:37Z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