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/>
  <mc:AlternateContent xmlns:mc="http://schemas.openxmlformats.org/markup-compatibility/2006">
    <mc:Choice Requires="x15">
      <x15ac:absPath xmlns:x15ac="http://schemas.microsoft.com/office/spreadsheetml/2010/11/ac" url="/Users/hmroziewicz/Documents/URBA/MOJE DOKUMENTY /JAWNOŚĆ cen /"/>
    </mc:Choice>
  </mc:AlternateContent>
  <xr:revisionPtr revIDLastSave="0" documentId="8_{05CE995C-0EF5-E646-88B5-534EA17187EB}" xr6:coauthVersionLast="47" xr6:coauthVersionMax="47" xr10:uidLastSave="{00000000-0000-0000-0000-000000000000}"/>
  <bookViews>
    <workbookView xWindow="0" yWindow="680" windowWidth="29400" windowHeight="1700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C8" i="1" l="1"/>
  <c r="AV8" i="1"/>
  <c r="AR8" i="1"/>
  <c r="AP8" i="1"/>
  <c r="BC7" i="1"/>
  <c r="AV7" i="1"/>
  <c r="AR7" i="1"/>
  <c r="AP7" i="1"/>
  <c r="BC6" i="1"/>
  <c r="AV6" i="1"/>
  <c r="AR6" i="1"/>
  <c r="AP6" i="1"/>
  <c r="AM6" i="1"/>
  <c r="BC5" i="1"/>
  <c r="AV5" i="1"/>
  <c r="AR5" i="1"/>
  <c r="AP5" i="1"/>
  <c r="AM9" i="1"/>
  <c r="AQ9" i="1"/>
  <c r="BC4" i="1"/>
  <c r="AV4" i="1"/>
  <c r="AR4" i="1"/>
  <c r="AP4" i="1"/>
  <c r="AQ4" i="1"/>
  <c r="BC3" i="1"/>
  <c r="AV3" i="1"/>
  <c r="AR3" i="1"/>
  <c r="AP3" i="1"/>
  <c r="AQ3" i="1"/>
  <c r="AM3" i="1"/>
  <c r="AO17" i="1"/>
  <c r="AM17" i="1" s="1"/>
  <c r="AQ12" i="1"/>
  <c r="AQ10" i="1"/>
  <c r="AO24" i="1"/>
  <c r="AO23" i="1"/>
  <c r="AO22" i="1"/>
  <c r="AQ22" i="1" s="1"/>
  <c r="AO18" i="1"/>
  <c r="AQ18" i="1" s="1"/>
  <c r="AM16" i="1"/>
  <c r="BC24" i="1"/>
  <c r="AV24" i="1"/>
  <c r="AP24" i="1"/>
  <c r="AR24" i="1" s="1"/>
  <c r="BC23" i="1"/>
  <c r="AV23" i="1"/>
  <c r="AR23" i="1"/>
  <c r="AP23" i="1"/>
  <c r="BC21" i="1"/>
  <c r="AV21" i="1"/>
  <c r="AR21" i="1"/>
  <c r="AP21" i="1"/>
  <c r="BC20" i="1"/>
  <c r="AV20" i="1"/>
  <c r="AR20" i="1"/>
  <c r="AP20" i="1"/>
  <c r="BC17" i="1"/>
  <c r="AV17" i="1"/>
  <c r="AR17" i="1"/>
  <c r="AP17" i="1"/>
  <c r="BC16" i="1"/>
  <c r="AV16" i="1"/>
  <c r="AR16" i="1"/>
  <c r="AP16" i="1"/>
  <c r="BC22" i="1"/>
  <c r="AV22" i="1"/>
  <c r="AR22" i="1"/>
  <c r="AP22" i="1"/>
  <c r="BC18" i="1"/>
  <c r="AV18" i="1"/>
  <c r="AR18" i="1"/>
  <c r="AP18" i="1"/>
  <c r="BC14" i="1"/>
  <c r="AV14" i="1"/>
  <c r="AR14" i="1"/>
  <c r="AP14" i="1"/>
  <c r="BC11" i="1"/>
  <c r="AV11" i="1"/>
  <c r="AR11" i="1"/>
  <c r="AP11" i="1"/>
  <c r="BC10" i="1"/>
  <c r="AV10" i="1"/>
  <c r="AR10" i="1"/>
  <c r="AP10" i="1"/>
  <c r="BC9" i="1"/>
  <c r="AV9" i="1"/>
  <c r="AR9" i="1"/>
  <c r="AP9" i="1"/>
  <c r="BC2" i="1"/>
  <c r="AR2" i="1"/>
  <c r="AV2" i="1" s="1"/>
  <c r="AQ14" i="1"/>
  <c r="AM11" i="1"/>
  <c r="AM10" i="1"/>
  <c r="AQ2" i="1"/>
  <c r="AQ21" i="1" l="1"/>
  <c r="AM21" i="1"/>
  <c r="AM22" i="1" l="1"/>
  <c r="AM24" i="1" l="1"/>
  <c r="AQ24" i="1"/>
  <c r="AM23" i="1"/>
  <c r="AQ23" i="1"/>
  <c r="AM4" i="1" l="1"/>
  <c r="AQ13" i="1"/>
  <c r="AQ15" i="1"/>
  <c r="AQ16" i="1"/>
  <c r="AQ17" i="1"/>
  <c r="AQ19" i="1"/>
  <c r="AQ20" i="1"/>
  <c r="AM12" i="1"/>
  <c r="AM13" i="1"/>
  <c r="AM14" i="1"/>
  <c r="AM15" i="1"/>
  <c r="AM18" i="1"/>
  <c r="AM19" i="1"/>
  <c r="AM20" i="1"/>
  <c r="AQ11" i="1"/>
  <c r="AM2" i="1"/>
  <c r="AM5" i="1"/>
  <c r="AM7" i="1"/>
  <c r="AM8" i="1"/>
</calcChain>
</file>

<file path=xl/sharedStrings.xml><?xml version="1.0" encoding="utf-8"?>
<sst xmlns="http://schemas.openxmlformats.org/spreadsheetml/2006/main" count="1020" uniqueCount="138">
  <si>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</si>
  <si>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</si>
  <si>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</si>
  <si>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</si>
  <si>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</si>
  <si>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</si>
  <si>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</si>
  <si>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</si>
  <si>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</si>
  <si>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</si>
  <si>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 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</si>
  <si>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</si>
  <si>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</si>
  <si>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</si>
  <si>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</si>
  <si>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</si>
  <si>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</si>
  <si>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</si>
  <si>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</si>
  <si>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</si>
  <si>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</si>
  <si>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</si>
  <si>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</si>
  <si>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</si>
  <si>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</si>
  <si>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</si>
  <si>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</si>
  <si>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</si>
  <si>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</si>
  <si>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</si>
  <si>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</si>
  <si>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</si>
  <si>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</si>
  <si>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Nr  roboczy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</si>
  <si>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</si>
  <si>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 </t>
  </si>
  <si>
    <t>Nr lokalu lub domu jednorodzinnego nadany przez dewelopera</t>
  </si>
  <si>
    <t>Powierzchnia użytkowa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</si>
  <si>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</si>
  <si>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</si>
  <si>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</si>
  <si>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</si>
  <si>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</si>
  <si>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</si>
  <si>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</si>
  <si>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</si>
  <si>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</si>
  <si>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</si>
  <si>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</si>
  <si>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</si>
  <si>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</si>
  <si>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</si>
  <si>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</si>
  <si>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</si>
  <si>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</si>
  <si>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</si>
  <si>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</si>
  <si>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</si>
  <si>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</si>
  <si>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WOLA VILLAGE URBA CK SPÓŁKA Z OGRANICZONĄ ODPOWIEDZIALNOŚCIĄ SPÓŁKA KOMANDYTOWA</t>
  </si>
  <si>
    <t>SPÓŁKA Z OGRANICZONĄ ODPOWIEDZIALNOŚCIĄ SPÓŁKA KOMANDYTOWA</t>
  </si>
  <si>
    <t>X</t>
  </si>
  <si>
    <t>sprzedaz@urba.pl</t>
  </si>
  <si>
    <t>https://wolavillage.pl</t>
  </si>
  <si>
    <t>małopolskie</t>
  </si>
  <si>
    <t>Kraków</t>
  </si>
  <si>
    <t>Zabłocie</t>
  </si>
  <si>
    <t>krakowski</t>
  </si>
  <si>
    <t>telefon, mail</t>
  </si>
  <si>
    <t>Podłużna</t>
  </si>
  <si>
    <t>lokal mieszkalny</t>
  </si>
  <si>
    <t>11.09.2025</t>
  </si>
  <si>
    <t>ogródek, taras, loggia, miejsce postojowe i teren zielony</t>
  </si>
  <si>
    <t>X - wliczone w cene lokalu</t>
  </si>
  <si>
    <t>https://wolavillage.pl/</t>
  </si>
  <si>
    <t>+48 12 63 22 002</t>
  </si>
  <si>
    <t>40C</t>
  </si>
  <si>
    <t>A.2B/2</t>
  </si>
  <si>
    <t>+48 12 63 22 003</t>
  </si>
  <si>
    <t>38D</t>
  </si>
  <si>
    <t>A.4B/1</t>
  </si>
  <si>
    <t>udział w drodze dojazdowej</t>
  </si>
  <si>
    <t>udział w działce nr 287</t>
  </si>
  <si>
    <t>+48 12 63 22 004</t>
  </si>
  <si>
    <t>A.4B/2</t>
  </si>
  <si>
    <t>+48 12 63 22 005</t>
  </si>
  <si>
    <t>36D</t>
  </si>
  <si>
    <t>A.5A/1</t>
  </si>
  <si>
    <t>+48 12 63 22 006</t>
  </si>
  <si>
    <t>A.5A/2</t>
  </si>
  <si>
    <t>+48 12 63 22 007</t>
  </si>
  <si>
    <t>36E</t>
  </si>
  <si>
    <t>A.5B/1</t>
  </si>
  <si>
    <t>+48 12 63 22 008</t>
  </si>
  <si>
    <t>A.5B/2</t>
  </si>
  <si>
    <t>+48 12 63 22 009</t>
  </si>
  <si>
    <t>38C</t>
  </si>
  <si>
    <t>A.6A/1</t>
  </si>
  <si>
    <t>+48 12 63 22 011</t>
  </si>
  <si>
    <t>38B</t>
  </si>
  <si>
    <t>A.6B/1</t>
  </si>
  <si>
    <t>+48 12 63 22 013</t>
  </si>
  <si>
    <t>36C</t>
  </si>
  <si>
    <t>A.7B/1</t>
  </si>
  <si>
    <t>+48 12 63 22 014</t>
  </si>
  <si>
    <t>B.1A/1</t>
  </si>
  <si>
    <t>+48 12 63 22 015</t>
  </si>
  <si>
    <t>B.2B/1</t>
  </si>
  <si>
    <t>+48 12 63 22 016</t>
  </si>
  <si>
    <t>25B</t>
  </si>
  <si>
    <t>B.3A/1</t>
  </si>
  <si>
    <t>+48 12 63 22 018</t>
  </si>
  <si>
    <t>25C</t>
  </si>
  <si>
    <t>B.3B/1</t>
  </si>
  <si>
    <t>+48 12 63 22 019</t>
  </si>
  <si>
    <t>23C</t>
  </si>
  <si>
    <t>B.4A/1</t>
  </si>
  <si>
    <t>+48 12 63 22 020</t>
  </si>
  <si>
    <t>23B</t>
  </si>
  <si>
    <t>B.4B/1</t>
  </si>
  <si>
    <t>+48 12 63 22 021</t>
  </si>
  <si>
    <t>B.4B/2</t>
  </si>
  <si>
    <t>+48 12 63 22 022</t>
  </si>
  <si>
    <t>25D</t>
  </si>
  <si>
    <t>B.5A/1</t>
  </si>
  <si>
    <t>+48 12 63 22 023</t>
  </si>
  <si>
    <t>23E</t>
  </si>
  <si>
    <t>B.6A/1</t>
  </si>
  <si>
    <t>23G</t>
  </si>
  <si>
    <t>+48 12 63 22 025</t>
  </si>
  <si>
    <t>23F</t>
  </si>
  <si>
    <t>B.8A/1</t>
  </si>
  <si>
    <t>B.8B/1</t>
  </si>
  <si>
    <t>B.6B/2</t>
  </si>
  <si>
    <t>23D</t>
  </si>
  <si>
    <t>B.6B/1</t>
  </si>
  <si>
    <t>30-701</t>
  </si>
  <si>
    <t>30-239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</si>
</sst>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zł-415]_-;\-* #,##0.00\ [$zł-415]_-;_-* &quot;-&quot;??\ [$zł-415]_-;_-@_-"/>
  </numFmts>
  <fonts count="11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theme="1"/>
      <name val="Aptos Display"/>
      <scheme val="major"/>
    </font>
    <font>
      <b/>
      <sz val="10"/>
      <color rgb="FF000000"/>
      <name val="Aptos Display"/>
      <scheme val="maj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i/>
      <sz val="11"/>
      <color theme="1"/>
      <name val="Aptos Narrow"/>
      <scheme val="minor"/>
    </font>
    <font>
      <b/>
      <sz val="10"/>
      <color theme="1"/>
      <name val="Calibri"/>
      <family val="2"/>
    </font>
    <font>
      <sz val="11"/>
      <color rgb="FF000000"/>
      <name val="Aptos Narrow"/>
      <scheme val="minor"/>
    </font>
    <font>
      <i/>
      <sz val="11"/>
      <color theme="1"/>
      <name val="Aptos Narrow"/>
      <scheme val="minor"/>
    </font>
    <font>
      <b/>
      <i/>
      <sz val="1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7">
    <border>
      <left/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8"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0" fillId="0" borderId="1" xfId="0" applyBorder="1"/>
    <xf numFmtId="0" fontId="4" fillId="2" borderId="3" xfId="0" applyFont="1" applyFill="1" applyBorder="1" applyAlignment="1">
      <alignment vertical="top"/>
    </xf>
    <xf numFmtId="0" fontId="4" fillId="2" borderId="3" xfId="0" applyFont="1" applyFill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/>
    </xf>
    <xf numFmtId="0" fontId="5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1" quotePrefix="1" applyFont="1" applyBorder="1" applyAlignment="1">
      <alignment vertical="top"/>
    </xf>
    <xf numFmtId="0" fontId="5" fillId="0" borderId="3" xfId="1" applyFont="1" applyBorder="1" applyAlignment="1">
      <alignment vertical="top"/>
    </xf>
    <xf numFmtId="0" fontId="5" fillId="0" borderId="3" xfId="1" applyFont="1" applyBorder="1" applyAlignment="1">
      <alignment horizontal="center" vertical="center"/>
    </xf>
    <xf numFmtId="0" fontId="4" fillId="2" borderId="4" xfId="0" applyFont="1" applyFill="1" applyBorder="1" applyAlignment="1">
      <alignment vertical="top" wrapText="1"/>
    </xf>
    <xf numFmtId="0" fontId="4" fillId="2" borderId="6" xfId="0" applyFont="1" applyFill="1" applyBorder="1" applyAlignment="1">
      <alignment vertical="top" wrapText="1"/>
    </xf>
    <xf numFmtId="14" fontId="5" fillId="0" borderId="3" xfId="0" applyNumberFormat="1" applyFont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 wrapText="1"/>
    </xf>
    <xf numFmtId="14" fontId="8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5" fillId="0" borderId="3" xfId="1" quotePrefix="1" applyFont="1" applyFill="1" applyBorder="1" applyAlignment="1">
      <alignment vertical="top"/>
    </xf>
    <xf numFmtId="0" fontId="5" fillId="0" borderId="3" xfId="1" applyFont="1" applyFill="1" applyBorder="1" applyAlignment="1">
      <alignment vertical="top"/>
    </xf>
    <xf numFmtId="0" fontId="5" fillId="0" borderId="3" xfId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top"/>
    </xf>
    <xf numFmtId="0" fontId="5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164" fontId="10" fillId="0" borderId="3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 wrapText="1"/>
    </xf>
    <xf numFmtId="164" fontId="5" fillId="5" borderId="3" xfId="0" applyNumberFormat="1" applyFont="1" applyFill="1" applyBorder="1" applyAlignment="1">
      <alignment horizontal="center" vertical="center"/>
    </xf>
    <xf numFmtId="14" fontId="5" fillId="5" borderId="3" xfId="0" applyNumberFormat="1" applyFont="1" applyFill="1" applyBorder="1" applyAlignment="1">
      <alignment horizontal="center" vertical="center"/>
    </xf>
    <xf numFmtId="164" fontId="6" fillId="5" borderId="3" xfId="0" applyNumberFormat="1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14" fontId="5" fillId="5" borderId="3" xfId="0" applyNumberFormat="1" applyFont="1" applyFill="1" applyBorder="1" applyAlignment="1">
      <alignment horizontal="center" vertical="center" wrapText="1"/>
    </xf>
    <xf numFmtId="164" fontId="9" fillId="5" borderId="3" xfId="0" applyNumberFormat="1" applyFont="1" applyFill="1" applyBorder="1" applyAlignment="1">
      <alignment horizontal="center" vertical="center" wrapText="1"/>
    </xf>
  </cellXfs>
  <cellStyles count="2">
    <cellStyle name="Hyperlink" xfId="1" xr:uid="{00000000-000B-0000-0000-000008000000}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olavillage.pl/" TargetMode="External"/><Relationship Id="rId13" Type="http://schemas.openxmlformats.org/officeDocument/2006/relationships/hyperlink" Target="tel:+48126322000" TargetMode="External"/><Relationship Id="rId3" Type="http://schemas.openxmlformats.org/officeDocument/2006/relationships/hyperlink" Target="tel:+48126322000" TargetMode="External"/><Relationship Id="rId7" Type="http://schemas.openxmlformats.org/officeDocument/2006/relationships/hyperlink" Target="tel:+48126322000" TargetMode="External"/><Relationship Id="rId12" Type="http://schemas.openxmlformats.org/officeDocument/2006/relationships/hyperlink" Target="mailto:sprzedaz@urba.pl" TargetMode="External"/><Relationship Id="rId2" Type="http://schemas.openxmlformats.org/officeDocument/2006/relationships/hyperlink" Target="mailto:sprzedaz@urba.pl" TargetMode="External"/><Relationship Id="rId16" Type="http://schemas.openxmlformats.org/officeDocument/2006/relationships/hyperlink" Target="tel:+48126322000" TargetMode="External"/><Relationship Id="rId1" Type="http://schemas.openxmlformats.org/officeDocument/2006/relationships/hyperlink" Target="https://wolavillage.pl/" TargetMode="External"/><Relationship Id="rId6" Type="http://schemas.openxmlformats.org/officeDocument/2006/relationships/hyperlink" Target="mailto:sprzedaz@urba.pl" TargetMode="External"/><Relationship Id="rId11" Type="http://schemas.openxmlformats.org/officeDocument/2006/relationships/hyperlink" Target="https://wolavillage.pl/" TargetMode="External"/><Relationship Id="rId5" Type="http://schemas.openxmlformats.org/officeDocument/2006/relationships/hyperlink" Target="https://wolavillage.pl/" TargetMode="External"/><Relationship Id="rId15" Type="http://schemas.openxmlformats.org/officeDocument/2006/relationships/hyperlink" Target="mailto:sprzedaz@urba.pl" TargetMode="External"/><Relationship Id="rId10" Type="http://schemas.openxmlformats.org/officeDocument/2006/relationships/hyperlink" Target="tel:+48126322000" TargetMode="External"/><Relationship Id="rId4" Type="http://schemas.openxmlformats.org/officeDocument/2006/relationships/hyperlink" Target="https://wolavillage.pl/" TargetMode="External"/><Relationship Id="rId9" Type="http://schemas.openxmlformats.org/officeDocument/2006/relationships/hyperlink" Target="mailto:sprzedaz@urba.pl" TargetMode="External"/><Relationship Id="rId14" Type="http://schemas.openxmlformats.org/officeDocument/2006/relationships/hyperlink" Target="https://wolavillage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5"/>
  <sheetViews>
    <sheetView tabSelected="1" topLeftCell="AG1" zoomScale="120" zoomScaleNormal="120" workbookViewId="0">
      <selection activeCell="A12" sqref="A12:XFD12"/>
    </sheetView>
  </sheetViews>
  <sheetFormatPr baseColWidth="10" defaultColWidth="8.83203125" defaultRowHeight="15" x14ac:dyDescent="0.2"/>
  <cols>
    <col min="1" max="1" width="16.33203125" bestFit="1" customWidth="1"/>
    <col min="2" max="2" width="22.33203125" bestFit="1" customWidth="1"/>
    <col min="3" max="3" width="11.83203125" customWidth="1"/>
    <col min="4" max="4" width="16" bestFit="1" customWidth="1"/>
    <col min="5" max="5" width="16.33203125" customWidth="1"/>
    <col min="6" max="6" width="21.5" customWidth="1"/>
    <col min="7" max="7" width="29.6640625" customWidth="1"/>
    <col min="8" max="8" width="23.33203125" bestFit="1" customWidth="1"/>
    <col min="9" max="9" width="31.83203125" bestFit="1" customWidth="1"/>
    <col min="10" max="10" width="22.1640625" customWidth="1"/>
    <col min="11" max="11" width="27.6640625" bestFit="1" customWidth="1"/>
    <col min="12" max="12" width="26.6640625" bestFit="1" customWidth="1"/>
    <col min="13" max="13" width="22.1640625" bestFit="1" customWidth="1"/>
    <col min="14" max="14" width="27.6640625" bestFit="1" customWidth="1"/>
    <col min="15" max="16" width="22.1640625" bestFit="1" customWidth="1"/>
    <col min="17" max="17" width="22.1640625" style="3" bestFit="1" customWidth="1"/>
    <col min="18" max="18" width="17.5" bestFit="1" customWidth="1"/>
    <col min="19" max="20" width="19.33203125" bestFit="1" customWidth="1"/>
    <col min="21" max="21" width="20.83203125" customWidth="1"/>
    <col min="22" max="22" width="23.6640625" bestFit="1" customWidth="1"/>
    <col min="23" max="23" width="20.83203125" customWidth="1"/>
    <col min="24" max="24" width="19.33203125" bestFit="1" customWidth="1"/>
    <col min="25" max="25" width="18" customWidth="1"/>
    <col min="26" max="26" width="20.5" bestFit="1" customWidth="1"/>
    <col min="27" max="27" width="21" bestFit="1" customWidth="1"/>
    <col min="28" max="28" width="20" bestFit="1" customWidth="1"/>
    <col min="29" max="30" width="19.5" customWidth="1"/>
    <col min="31" max="31" width="29.83203125" bestFit="1" customWidth="1"/>
    <col min="32" max="32" width="23.83203125" bestFit="1" customWidth="1"/>
    <col min="33" max="33" width="27.1640625" bestFit="1" customWidth="1"/>
    <col min="34" max="34" width="29.83203125" bestFit="1" customWidth="1"/>
    <col min="35" max="35" width="20.33203125" bestFit="1" customWidth="1"/>
    <col min="36" max="36" width="18.6640625" bestFit="1" customWidth="1"/>
    <col min="37" max="37" width="15.6640625" bestFit="1" customWidth="1"/>
    <col min="38" max="38" width="11.5" bestFit="1" customWidth="1"/>
    <col min="39" max="39" width="14.5" customWidth="1"/>
    <col min="40" max="40" width="14.33203125" bestFit="1" customWidth="1"/>
    <col min="41" max="41" width="29.5" bestFit="1" customWidth="1"/>
    <col min="42" max="42" width="18" bestFit="1" customWidth="1"/>
    <col min="43" max="43" width="20.83203125" bestFit="1" customWidth="1"/>
    <col min="44" max="44" width="49.33203125" bestFit="1" customWidth="1"/>
    <col min="45" max="45" width="31.33203125" bestFit="1" customWidth="1"/>
    <col min="46" max="46" width="27.33203125" bestFit="1" customWidth="1"/>
    <col min="47" max="47" width="28" bestFit="1" customWidth="1"/>
    <col min="48" max="48" width="32.1640625" bestFit="1" customWidth="1"/>
    <col min="49" max="49" width="41.33203125" bestFit="1" customWidth="1"/>
    <col min="50" max="50" width="33.83203125" bestFit="1" customWidth="1"/>
    <col min="51" max="51" width="34.5" bestFit="1" customWidth="1"/>
    <col min="52" max="52" width="55.6640625" bestFit="1" customWidth="1"/>
    <col min="53" max="53" width="52.1640625" customWidth="1"/>
    <col min="54" max="54" width="27.6640625" bestFit="1" customWidth="1"/>
    <col min="55" max="55" width="33.83203125" bestFit="1" customWidth="1"/>
    <col min="56" max="56" width="44.5" bestFit="1" customWidth="1"/>
    <col min="57" max="57" width="37.1640625" bestFit="1" customWidth="1"/>
    <col min="58" max="58" width="49" bestFit="1" customWidth="1"/>
    <col min="59" max="59" width="38.1640625" bestFit="1" customWidth="1"/>
  </cols>
  <sheetData>
    <row r="1" spans="1:60" s="2" customFormat="1" ht="16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25" t="s">
        <v>32</v>
      </c>
      <c r="AH1" s="2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26" t="s">
        <v>57</v>
      </c>
      <c r="BG1" s="26" t="s">
        <v>58</v>
      </c>
      <c r="BH1" s="1"/>
    </row>
    <row r="2" spans="1:60" ht="15" customHeight="1" x14ac:dyDescent="0.2">
      <c r="A2" s="6" t="s">
        <v>59</v>
      </c>
      <c r="B2" s="6" t="s">
        <v>60</v>
      </c>
      <c r="C2" s="7">
        <v>816900</v>
      </c>
      <c r="D2" s="8" t="s">
        <v>61</v>
      </c>
      <c r="E2" s="7">
        <v>6793193102</v>
      </c>
      <c r="F2" s="7">
        <v>384985998</v>
      </c>
      <c r="G2" s="22" t="s">
        <v>75</v>
      </c>
      <c r="H2" s="23" t="s">
        <v>62</v>
      </c>
      <c r="I2" s="23" t="s">
        <v>63</v>
      </c>
      <c r="J2" s="7" t="s">
        <v>64</v>
      </c>
      <c r="K2" s="7" t="s">
        <v>65</v>
      </c>
      <c r="L2" s="7" t="s">
        <v>65</v>
      </c>
      <c r="M2" s="7" t="s">
        <v>65</v>
      </c>
      <c r="N2" s="7" t="s">
        <v>66</v>
      </c>
      <c r="O2" s="7">
        <v>25</v>
      </c>
      <c r="P2" s="7">
        <v>56</v>
      </c>
      <c r="Q2" s="7" t="s">
        <v>136</v>
      </c>
      <c r="R2" s="7" t="s">
        <v>64</v>
      </c>
      <c r="S2" s="7" t="s">
        <v>67</v>
      </c>
      <c r="T2" s="7" t="s">
        <v>65</v>
      </c>
      <c r="U2" s="7" t="s">
        <v>65</v>
      </c>
      <c r="V2" s="7" t="s">
        <v>66</v>
      </c>
      <c r="W2" s="7">
        <v>23</v>
      </c>
      <c r="X2" s="7">
        <v>25</v>
      </c>
      <c r="Y2" s="7" t="s">
        <v>136</v>
      </c>
      <c r="Z2" s="7" t="s">
        <v>61</v>
      </c>
      <c r="AA2" s="7" t="s">
        <v>68</v>
      </c>
      <c r="AB2" s="7" t="s">
        <v>64</v>
      </c>
      <c r="AC2" s="7" t="s">
        <v>67</v>
      </c>
      <c r="AD2" s="7" t="s">
        <v>65</v>
      </c>
      <c r="AE2" s="7" t="s">
        <v>65</v>
      </c>
      <c r="AF2" s="7" t="s">
        <v>69</v>
      </c>
      <c r="AG2" s="13" t="s">
        <v>76</v>
      </c>
      <c r="AH2" s="14" t="s">
        <v>77</v>
      </c>
      <c r="AI2" s="15" t="s">
        <v>137</v>
      </c>
      <c r="AJ2" s="15" t="s">
        <v>70</v>
      </c>
      <c r="AK2" s="15">
        <v>2</v>
      </c>
      <c r="AL2" s="16">
        <v>67.27</v>
      </c>
      <c r="AM2" s="17">
        <f t="shared" ref="AM2" si="0">AO2/AL2</f>
        <v>21481.55195480898</v>
      </c>
      <c r="AN2" s="28">
        <v>46053</v>
      </c>
      <c r="AO2" s="30">
        <v>1445064</v>
      </c>
      <c r="AP2" s="28">
        <v>46053</v>
      </c>
      <c r="AQ2" s="31">
        <f>AO2</f>
        <v>1445064</v>
      </c>
      <c r="AR2" s="28">
        <f t="shared" ref="AR2:AR11" si="1">AN2</f>
        <v>46053</v>
      </c>
      <c r="AS2" s="10" t="s">
        <v>61</v>
      </c>
      <c r="AT2" s="10" t="s">
        <v>61</v>
      </c>
      <c r="AU2" s="10">
        <v>0</v>
      </c>
      <c r="AV2" s="28">
        <f>AR2</f>
        <v>46053</v>
      </c>
      <c r="AW2" s="10" t="s">
        <v>61</v>
      </c>
      <c r="AX2" s="10" t="s">
        <v>61</v>
      </c>
      <c r="AY2" s="10" t="s">
        <v>61</v>
      </c>
      <c r="AZ2" s="10" t="s">
        <v>61</v>
      </c>
      <c r="BA2" s="10" t="s">
        <v>72</v>
      </c>
      <c r="BB2" s="10" t="s">
        <v>73</v>
      </c>
      <c r="BC2" s="28">
        <f>AP2</f>
        <v>46053</v>
      </c>
      <c r="BD2" s="10" t="s">
        <v>61</v>
      </c>
      <c r="BE2" s="12" t="s">
        <v>61</v>
      </c>
      <c r="BF2" s="10" t="s">
        <v>61</v>
      </c>
      <c r="BG2" s="24" t="s">
        <v>74</v>
      </c>
    </row>
    <row r="3" spans="1:60" ht="15" customHeight="1" x14ac:dyDescent="0.2">
      <c r="A3" s="6" t="s">
        <v>59</v>
      </c>
      <c r="B3" s="6" t="s">
        <v>60</v>
      </c>
      <c r="C3" s="7">
        <v>816900</v>
      </c>
      <c r="D3" s="8" t="s">
        <v>61</v>
      </c>
      <c r="E3" s="7">
        <v>6793193102</v>
      </c>
      <c r="F3" s="7">
        <v>384985998</v>
      </c>
      <c r="G3" s="22" t="s">
        <v>78</v>
      </c>
      <c r="H3" s="23" t="s">
        <v>62</v>
      </c>
      <c r="I3" s="23" t="s">
        <v>63</v>
      </c>
      <c r="J3" s="7" t="s">
        <v>64</v>
      </c>
      <c r="K3" s="7" t="s">
        <v>65</v>
      </c>
      <c r="L3" s="7" t="s">
        <v>65</v>
      </c>
      <c r="M3" s="7" t="s">
        <v>65</v>
      </c>
      <c r="N3" s="7" t="s">
        <v>66</v>
      </c>
      <c r="O3" s="7">
        <v>25</v>
      </c>
      <c r="P3" s="7">
        <v>56</v>
      </c>
      <c r="Q3" s="7" t="s">
        <v>136</v>
      </c>
      <c r="R3" s="7" t="s">
        <v>64</v>
      </c>
      <c r="S3" s="7" t="s">
        <v>67</v>
      </c>
      <c r="T3" s="7" t="s">
        <v>65</v>
      </c>
      <c r="U3" s="7" t="s">
        <v>65</v>
      </c>
      <c r="V3" s="7" t="s">
        <v>66</v>
      </c>
      <c r="W3" s="7">
        <v>23</v>
      </c>
      <c r="X3" s="7">
        <v>25</v>
      </c>
      <c r="Y3" s="7" t="s">
        <v>136</v>
      </c>
      <c r="Z3" s="7" t="s">
        <v>61</v>
      </c>
      <c r="AA3" s="7" t="s">
        <v>68</v>
      </c>
      <c r="AB3" s="7" t="s">
        <v>64</v>
      </c>
      <c r="AC3" s="7" t="s">
        <v>67</v>
      </c>
      <c r="AD3" s="7" t="s">
        <v>65</v>
      </c>
      <c r="AE3" s="7" t="s">
        <v>65</v>
      </c>
      <c r="AF3" s="7" t="s">
        <v>69</v>
      </c>
      <c r="AG3" s="13" t="s">
        <v>79</v>
      </c>
      <c r="AH3" s="46" t="s">
        <v>80</v>
      </c>
      <c r="AI3" s="47" t="s">
        <v>137</v>
      </c>
      <c r="AJ3" s="47" t="s">
        <v>70</v>
      </c>
      <c r="AK3" s="47">
        <v>1</v>
      </c>
      <c r="AL3" s="53">
        <v>67.010000000000005</v>
      </c>
      <c r="AM3" s="49">
        <f>AO3/AL3</f>
        <v>19996.895985673778</v>
      </c>
      <c r="AN3" s="50">
        <v>46184</v>
      </c>
      <c r="AO3" s="51">
        <v>1339992</v>
      </c>
      <c r="AP3" s="50">
        <f t="shared" ref="AP3:AP8" si="2">AN3</f>
        <v>46184</v>
      </c>
      <c r="AQ3" s="49">
        <f>AO3</f>
        <v>1339992</v>
      </c>
      <c r="AR3" s="54">
        <f t="shared" si="1"/>
        <v>46184</v>
      </c>
      <c r="AS3" s="15" t="s">
        <v>81</v>
      </c>
      <c r="AT3" s="15" t="s">
        <v>82</v>
      </c>
      <c r="AU3" s="15">
        <v>1000</v>
      </c>
      <c r="AV3" s="27">
        <f t="shared" ref="AV3:AV11" si="3">AN3</f>
        <v>46184</v>
      </c>
      <c r="AW3" s="10" t="s">
        <v>61</v>
      </c>
      <c r="AX3" s="10" t="s">
        <v>61</v>
      </c>
      <c r="AY3" s="10" t="s">
        <v>61</v>
      </c>
      <c r="AZ3" s="10" t="s">
        <v>61</v>
      </c>
      <c r="BA3" s="10" t="s">
        <v>72</v>
      </c>
      <c r="BB3" s="10" t="s">
        <v>73</v>
      </c>
      <c r="BC3" s="27">
        <f t="shared" ref="BC3:BC11" si="4">AN3</f>
        <v>46184</v>
      </c>
      <c r="BD3" s="10" t="s">
        <v>61</v>
      </c>
      <c r="BE3" s="12" t="s">
        <v>61</v>
      </c>
      <c r="BF3" s="10" t="s">
        <v>61</v>
      </c>
      <c r="BG3" s="24" t="s">
        <v>74</v>
      </c>
    </row>
    <row r="4" spans="1:60" ht="15" customHeight="1" x14ac:dyDescent="0.2">
      <c r="A4" s="6" t="s">
        <v>59</v>
      </c>
      <c r="B4" s="6" t="s">
        <v>60</v>
      </c>
      <c r="C4" s="7">
        <v>816900</v>
      </c>
      <c r="D4" s="8" t="s">
        <v>61</v>
      </c>
      <c r="E4" s="7">
        <v>6793193102</v>
      </c>
      <c r="F4" s="7">
        <v>384985998</v>
      </c>
      <c r="G4" s="22" t="s">
        <v>83</v>
      </c>
      <c r="H4" s="23" t="s">
        <v>62</v>
      </c>
      <c r="I4" s="23" t="s">
        <v>63</v>
      </c>
      <c r="J4" s="7" t="s">
        <v>64</v>
      </c>
      <c r="K4" s="7" t="s">
        <v>65</v>
      </c>
      <c r="L4" s="7" t="s">
        <v>65</v>
      </c>
      <c r="M4" s="7" t="s">
        <v>65</v>
      </c>
      <c r="N4" s="7" t="s">
        <v>66</v>
      </c>
      <c r="O4" s="7">
        <v>25</v>
      </c>
      <c r="P4" s="7">
        <v>56</v>
      </c>
      <c r="Q4" s="7" t="s">
        <v>136</v>
      </c>
      <c r="R4" s="7" t="s">
        <v>64</v>
      </c>
      <c r="S4" s="7" t="s">
        <v>67</v>
      </c>
      <c r="T4" s="7" t="s">
        <v>65</v>
      </c>
      <c r="U4" s="7" t="s">
        <v>65</v>
      </c>
      <c r="V4" s="7" t="s">
        <v>66</v>
      </c>
      <c r="W4" s="7">
        <v>23</v>
      </c>
      <c r="X4" s="7">
        <v>25</v>
      </c>
      <c r="Y4" s="7" t="s">
        <v>136</v>
      </c>
      <c r="Z4" s="7" t="s">
        <v>61</v>
      </c>
      <c r="AA4" s="7" t="s">
        <v>68</v>
      </c>
      <c r="AB4" s="7" t="s">
        <v>64</v>
      </c>
      <c r="AC4" s="7" t="s">
        <v>67</v>
      </c>
      <c r="AD4" s="7" t="s">
        <v>65</v>
      </c>
      <c r="AE4" s="7" t="s">
        <v>65</v>
      </c>
      <c r="AF4" s="7" t="s">
        <v>69</v>
      </c>
      <c r="AG4" s="13" t="s">
        <v>79</v>
      </c>
      <c r="AH4" s="46" t="s">
        <v>84</v>
      </c>
      <c r="AI4" s="47" t="s">
        <v>137</v>
      </c>
      <c r="AJ4" s="47" t="s">
        <v>70</v>
      </c>
      <c r="AK4" s="47">
        <v>2</v>
      </c>
      <c r="AL4" s="53">
        <v>67.239999999999995</v>
      </c>
      <c r="AM4" s="49">
        <f>AO4/AL4</f>
        <v>19963.35514574658</v>
      </c>
      <c r="AN4" s="50">
        <v>46184</v>
      </c>
      <c r="AO4" s="51">
        <v>1342336</v>
      </c>
      <c r="AP4" s="50">
        <f t="shared" si="2"/>
        <v>46184</v>
      </c>
      <c r="AQ4" s="49">
        <f>AO4</f>
        <v>1342336</v>
      </c>
      <c r="AR4" s="54">
        <f t="shared" si="1"/>
        <v>46184</v>
      </c>
      <c r="AS4" s="15" t="s">
        <v>81</v>
      </c>
      <c r="AT4" s="15" t="s">
        <v>82</v>
      </c>
      <c r="AU4" s="15">
        <v>1000</v>
      </c>
      <c r="AV4" s="27">
        <f t="shared" si="3"/>
        <v>46184</v>
      </c>
      <c r="AW4" s="10" t="s">
        <v>61</v>
      </c>
      <c r="AX4" s="10" t="s">
        <v>61</v>
      </c>
      <c r="AY4" s="10" t="s">
        <v>61</v>
      </c>
      <c r="AZ4" s="10" t="s">
        <v>61</v>
      </c>
      <c r="BA4" s="10" t="s">
        <v>72</v>
      </c>
      <c r="BB4" s="10" t="s">
        <v>73</v>
      </c>
      <c r="BC4" s="27">
        <f t="shared" si="4"/>
        <v>46184</v>
      </c>
      <c r="BD4" s="10" t="s">
        <v>61</v>
      </c>
      <c r="BE4" s="12" t="s">
        <v>61</v>
      </c>
      <c r="BF4" s="10" t="s">
        <v>61</v>
      </c>
      <c r="BG4" s="24" t="s">
        <v>74</v>
      </c>
    </row>
    <row r="5" spans="1:60" ht="15" customHeight="1" x14ac:dyDescent="0.2">
      <c r="A5" s="6" t="s">
        <v>59</v>
      </c>
      <c r="B5" s="6" t="s">
        <v>60</v>
      </c>
      <c r="C5" s="7">
        <v>816900</v>
      </c>
      <c r="D5" s="8" t="s">
        <v>61</v>
      </c>
      <c r="E5" s="7">
        <v>6793193102</v>
      </c>
      <c r="F5" s="7">
        <v>384985998</v>
      </c>
      <c r="G5" s="22" t="s">
        <v>85</v>
      </c>
      <c r="H5" s="23" t="s">
        <v>62</v>
      </c>
      <c r="I5" s="23" t="s">
        <v>63</v>
      </c>
      <c r="J5" s="7" t="s">
        <v>64</v>
      </c>
      <c r="K5" s="7" t="s">
        <v>65</v>
      </c>
      <c r="L5" s="7" t="s">
        <v>65</v>
      </c>
      <c r="M5" s="7" t="s">
        <v>65</v>
      </c>
      <c r="N5" s="7" t="s">
        <v>66</v>
      </c>
      <c r="O5" s="7">
        <v>25</v>
      </c>
      <c r="P5" s="7">
        <v>56</v>
      </c>
      <c r="Q5" s="7" t="s">
        <v>136</v>
      </c>
      <c r="R5" s="7" t="s">
        <v>64</v>
      </c>
      <c r="S5" s="7" t="s">
        <v>67</v>
      </c>
      <c r="T5" s="7" t="s">
        <v>65</v>
      </c>
      <c r="U5" s="7" t="s">
        <v>65</v>
      </c>
      <c r="V5" s="7" t="s">
        <v>66</v>
      </c>
      <c r="W5" s="7">
        <v>23</v>
      </c>
      <c r="X5" s="7">
        <v>25</v>
      </c>
      <c r="Y5" s="7" t="s">
        <v>136</v>
      </c>
      <c r="Z5" s="7" t="s">
        <v>61</v>
      </c>
      <c r="AA5" s="7" t="s">
        <v>68</v>
      </c>
      <c r="AB5" s="7" t="s">
        <v>64</v>
      </c>
      <c r="AC5" s="7" t="s">
        <v>67</v>
      </c>
      <c r="AD5" s="7" t="s">
        <v>65</v>
      </c>
      <c r="AE5" s="7" t="s">
        <v>65</v>
      </c>
      <c r="AF5" s="7" t="s">
        <v>69</v>
      </c>
      <c r="AG5" s="13" t="s">
        <v>86</v>
      </c>
      <c r="AH5" s="46" t="s">
        <v>87</v>
      </c>
      <c r="AI5" s="48" t="s">
        <v>137</v>
      </c>
      <c r="AJ5" s="47" t="s">
        <v>70</v>
      </c>
      <c r="AK5" s="47">
        <v>1</v>
      </c>
      <c r="AL5" s="53">
        <v>66.959999999999994</v>
      </c>
      <c r="AM5" s="49">
        <f t="shared" ref="AM5:AM24" si="5">AO5/AL5</f>
        <v>30615.292712066908</v>
      </c>
      <c r="AN5" s="50">
        <v>46184</v>
      </c>
      <c r="AO5" s="51">
        <v>2050000</v>
      </c>
      <c r="AP5" s="50">
        <f t="shared" si="2"/>
        <v>46184</v>
      </c>
      <c r="AQ5" s="49">
        <v>2050000</v>
      </c>
      <c r="AR5" s="54">
        <f t="shared" si="1"/>
        <v>46184</v>
      </c>
      <c r="AS5" s="15" t="s">
        <v>81</v>
      </c>
      <c r="AT5" s="15" t="s">
        <v>82</v>
      </c>
      <c r="AU5" s="15">
        <v>1000</v>
      </c>
      <c r="AV5" s="27">
        <f t="shared" si="3"/>
        <v>46184</v>
      </c>
      <c r="AW5" s="10" t="s">
        <v>61</v>
      </c>
      <c r="AX5" s="10" t="s">
        <v>61</v>
      </c>
      <c r="AY5" s="10" t="s">
        <v>61</v>
      </c>
      <c r="AZ5" s="10" t="s">
        <v>61</v>
      </c>
      <c r="BA5" s="10" t="s">
        <v>72</v>
      </c>
      <c r="BB5" s="10" t="s">
        <v>73</v>
      </c>
      <c r="BC5" s="27">
        <f t="shared" si="4"/>
        <v>46184</v>
      </c>
      <c r="BD5" s="10" t="s">
        <v>61</v>
      </c>
      <c r="BE5" s="12" t="s">
        <v>61</v>
      </c>
      <c r="BF5" s="10" t="s">
        <v>61</v>
      </c>
      <c r="BG5" s="24" t="s">
        <v>74</v>
      </c>
    </row>
    <row r="6" spans="1:60" ht="15" customHeight="1" x14ac:dyDescent="0.2">
      <c r="A6" s="6" t="s">
        <v>59</v>
      </c>
      <c r="B6" s="6" t="s">
        <v>60</v>
      </c>
      <c r="C6" s="7">
        <v>816900</v>
      </c>
      <c r="D6" s="8" t="s">
        <v>61</v>
      </c>
      <c r="E6" s="7">
        <v>6793193102</v>
      </c>
      <c r="F6" s="7">
        <v>384985998</v>
      </c>
      <c r="G6" s="22" t="s">
        <v>88</v>
      </c>
      <c r="H6" s="23" t="s">
        <v>62</v>
      </c>
      <c r="I6" s="23" t="s">
        <v>63</v>
      </c>
      <c r="J6" s="7" t="s">
        <v>64</v>
      </c>
      <c r="K6" s="7" t="s">
        <v>65</v>
      </c>
      <c r="L6" s="7" t="s">
        <v>65</v>
      </c>
      <c r="M6" s="7" t="s">
        <v>65</v>
      </c>
      <c r="N6" s="7" t="s">
        <v>66</v>
      </c>
      <c r="O6" s="7">
        <v>25</v>
      </c>
      <c r="P6" s="7">
        <v>56</v>
      </c>
      <c r="Q6" s="7" t="s">
        <v>136</v>
      </c>
      <c r="R6" s="7" t="s">
        <v>64</v>
      </c>
      <c r="S6" s="7" t="s">
        <v>67</v>
      </c>
      <c r="T6" s="7" t="s">
        <v>65</v>
      </c>
      <c r="U6" s="7" t="s">
        <v>65</v>
      </c>
      <c r="V6" s="7" t="s">
        <v>66</v>
      </c>
      <c r="W6" s="7">
        <v>23</v>
      </c>
      <c r="X6" s="7">
        <v>25</v>
      </c>
      <c r="Y6" s="7" t="s">
        <v>136</v>
      </c>
      <c r="Z6" s="7" t="s">
        <v>61</v>
      </c>
      <c r="AA6" s="7" t="s">
        <v>68</v>
      </c>
      <c r="AB6" s="7" t="s">
        <v>64</v>
      </c>
      <c r="AC6" s="7" t="s">
        <v>67</v>
      </c>
      <c r="AD6" s="7" t="s">
        <v>65</v>
      </c>
      <c r="AE6" s="7" t="s">
        <v>65</v>
      </c>
      <c r="AF6" s="7" t="s">
        <v>69</v>
      </c>
      <c r="AG6" s="13" t="s">
        <v>86</v>
      </c>
      <c r="AH6" s="46" t="s">
        <v>89</v>
      </c>
      <c r="AI6" s="47" t="s">
        <v>137</v>
      </c>
      <c r="AJ6" s="47" t="s">
        <v>70</v>
      </c>
      <c r="AK6" s="47">
        <v>2</v>
      </c>
      <c r="AL6" s="53">
        <v>67.239999999999995</v>
      </c>
      <c r="AM6" s="49">
        <f>AO6/AL6</f>
        <v>29595.478881618088</v>
      </c>
      <c r="AN6" s="50">
        <v>46184</v>
      </c>
      <c r="AO6" s="51">
        <v>1990000</v>
      </c>
      <c r="AP6" s="50">
        <f t="shared" si="2"/>
        <v>46184</v>
      </c>
      <c r="AQ6" s="49">
        <v>1990000</v>
      </c>
      <c r="AR6" s="54">
        <f t="shared" si="1"/>
        <v>46184</v>
      </c>
      <c r="AS6" s="15" t="s">
        <v>81</v>
      </c>
      <c r="AT6" s="15" t="s">
        <v>82</v>
      </c>
      <c r="AU6" s="15">
        <v>1000</v>
      </c>
      <c r="AV6" s="27">
        <f t="shared" si="3"/>
        <v>46184</v>
      </c>
      <c r="AW6" s="10" t="s">
        <v>61</v>
      </c>
      <c r="AX6" s="10" t="s">
        <v>61</v>
      </c>
      <c r="AY6" s="10" t="s">
        <v>61</v>
      </c>
      <c r="AZ6" s="10" t="s">
        <v>61</v>
      </c>
      <c r="BA6" s="10" t="s">
        <v>72</v>
      </c>
      <c r="BB6" s="10" t="s">
        <v>73</v>
      </c>
      <c r="BC6" s="27">
        <f t="shared" si="4"/>
        <v>46184</v>
      </c>
      <c r="BD6" s="10" t="s">
        <v>61</v>
      </c>
      <c r="BE6" s="12" t="s">
        <v>61</v>
      </c>
      <c r="BF6" s="10" t="s">
        <v>61</v>
      </c>
      <c r="BG6" s="24" t="s">
        <v>74</v>
      </c>
    </row>
    <row r="7" spans="1:60" ht="15" customHeight="1" x14ac:dyDescent="0.2">
      <c r="A7" s="6" t="s">
        <v>59</v>
      </c>
      <c r="B7" s="6" t="s">
        <v>60</v>
      </c>
      <c r="C7" s="7">
        <v>816900</v>
      </c>
      <c r="D7" s="8" t="s">
        <v>61</v>
      </c>
      <c r="E7" s="7">
        <v>6793193102</v>
      </c>
      <c r="F7" s="7">
        <v>384985998</v>
      </c>
      <c r="G7" s="22" t="s">
        <v>90</v>
      </c>
      <c r="H7" s="23" t="s">
        <v>62</v>
      </c>
      <c r="I7" s="23" t="s">
        <v>63</v>
      </c>
      <c r="J7" s="7" t="s">
        <v>64</v>
      </c>
      <c r="K7" s="7" t="s">
        <v>65</v>
      </c>
      <c r="L7" s="7" t="s">
        <v>65</v>
      </c>
      <c r="M7" s="7" t="s">
        <v>65</v>
      </c>
      <c r="N7" s="7" t="s">
        <v>66</v>
      </c>
      <c r="O7" s="7">
        <v>25</v>
      </c>
      <c r="P7" s="7">
        <v>56</v>
      </c>
      <c r="Q7" s="7" t="s">
        <v>136</v>
      </c>
      <c r="R7" s="7" t="s">
        <v>64</v>
      </c>
      <c r="S7" s="7" t="s">
        <v>67</v>
      </c>
      <c r="T7" s="7" t="s">
        <v>65</v>
      </c>
      <c r="U7" s="7" t="s">
        <v>65</v>
      </c>
      <c r="V7" s="7" t="s">
        <v>66</v>
      </c>
      <c r="W7" s="7">
        <v>23</v>
      </c>
      <c r="X7" s="7">
        <v>25</v>
      </c>
      <c r="Y7" s="7" t="s">
        <v>136</v>
      </c>
      <c r="Z7" s="7" t="s">
        <v>61</v>
      </c>
      <c r="AA7" s="7" t="s">
        <v>68</v>
      </c>
      <c r="AB7" s="7" t="s">
        <v>64</v>
      </c>
      <c r="AC7" s="7" t="s">
        <v>67</v>
      </c>
      <c r="AD7" s="7" t="s">
        <v>65</v>
      </c>
      <c r="AE7" s="7" t="s">
        <v>65</v>
      </c>
      <c r="AF7" s="7" t="s">
        <v>69</v>
      </c>
      <c r="AG7" s="13" t="s">
        <v>91</v>
      </c>
      <c r="AH7" s="46" t="s">
        <v>92</v>
      </c>
      <c r="AI7" s="47" t="s">
        <v>137</v>
      </c>
      <c r="AJ7" s="47" t="s">
        <v>70</v>
      </c>
      <c r="AK7" s="47">
        <v>1</v>
      </c>
      <c r="AL7" s="53">
        <v>66.849999999999994</v>
      </c>
      <c r="AM7" s="49">
        <f t="shared" si="5"/>
        <v>29768.137621540765</v>
      </c>
      <c r="AN7" s="50">
        <v>46184</v>
      </c>
      <c r="AO7" s="51">
        <v>1990000</v>
      </c>
      <c r="AP7" s="50">
        <f t="shared" si="2"/>
        <v>46184</v>
      </c>
      <c r="AQ7" s="49">
        <v>1990000</v>
      </c>
      <c r="AR7" s="54">
        <f t="shared" si="1"/>
        <v>46184</v>
      </c>
      <c r="AS7" s="15" t="s">
        <v>81</v>
      </c>
      <c r="AT7" s="15" t="s">
        <v>82</v>
      </c>
      <c r="AU7" s="15">
        <v>1000</v>
      </c>
      <c r="AV7" s="27">
        <f t="shared" si="3"/>
        <v>46184</v>
      </c>
      <c r="AW7" s="10" t="s">
        <v>61</v>
      </c>
      <c r="AX7" s="10" t="s">
        <v>61</v>
      </c>
      <c r="AY7" s="10" t="s">
        <v>61</v>
      </c>
      <c r="AZ7" s="10" t="s">
        <v>61</v>
      </c>
      <c r="BA7" s="10" t="s">
        <v>72</v>
      </c>
      <c r="BB7" s="10" t="s">
        <v>73</v>
      </c>
      <c r="BC7" s="27">
        <f t="shared" si="4"/>
        <v>46184</v>
      </c>
      <c r="BD7" s="10" t="s">
        <v>61</v>
      </c>
      <c r="BE7" s="12" t="s">
        <v>61</v>
      </c>
      <c r="BF7" s="10" t="s">
        <v>61</v>
      </c>
      <c r="BG7" s="24" t="s">
        <v>74</v>
      </c>
    </row>
    <row r="8" spans="1:60" ht="15" customHeight="1" x14ac:dyDescent="0.2">
      <c r="A8" s="6" t="s">
        <v>59</v>
      </c>
      <c r="B8" s="6" t="s">
        <v>60</v>
      </c>
      <c r="C8" s="7">
        <v>816900</v>
      </c>
      <c r="D8" s="8" t="s">
        <v>61</v>
      </c>
      <c r="E8" s="7">
        <v>6793193102</v>
      </c>
      <c r="F8" s="7">
        <v>384985998</v>
      </c>
      <c r="G8" s="22" t="s">
        <v>93</v>
      </c>
      <c r="H8" s="23" t="s">
        <v>62</v>
      </c>
      <c r="I8" s="23" t="s">
        <v>63</v>
      </c>
      <c r="J8" s="7" t="s">
        <v>64</v>
      </c>
      <c r="K8" s="7" t="s">
        <v>65</v>
      </c>
      <c r="L8" s="7" t="s">
        <v>65</v>
      </c>
      <c r="M8" s="7" t="s">
        <v>65</v>
      </c>
      <c r="N8" s="7" t="s">
        <v>66</v>
      </c>
      <c r="O8" s="7">
        <v>25</v>
      </c>
      <c r="P8" s="7">
        <v>56</v>
      </c>
      <c r="Q8" s="7" t="s">
        <v>136</v>
      </c>
      <c r="R8" s="7" t="s">
        <v>64</v>
      </c>
      <c r="S8" s="7" t="s">
        <v>67</v>
      </c>
      <c r="T8" s="7" t="s">
        <v>65</v>
      </c>
      <c r="U8" s="7" t="s">
        <v>65</v>
      </c>
      <c r="V8" s="7" t="s">
        <v>66</v>
      </c>
      <c r="W8" s="7">
        <v>23</v>
      </c>
      <c r="X8" s="7">
        <v>25</v>
      </c>
      <c r="Y8" s="7" t="s">
        <v>136</v>
      </c>
      <c r="Z8" s="7" t="s">
        <v>61</v>
      </c>
      <c r="AA8" s="7" t="s">
        <v>68</v>
      </c>
      <c r="AB8" s="7" t="s">
        <v>64</v>
      </c>
      <c r="AC8" s="7" t="s">
        <v>67</v>
      </c>
      <c r="AD8" s="7" t="s">
        <v>65</v>
      </c>
      <c r="AE8" s="7" t="s">
        <v>65</v>
      </c>
      <c r="AF8" s="7" t="s">
        <v>69</v>
      </c>
      <c r="AG8" s="13" t="s">
        <v>91</v>
      </c>
      <c r="AH8" s="46" t="s">
        <v>94</v>
      </c>
      <c r="AI8" s="47" t="s">
        <v>137</v>
      </c>
      <c r="AJ8" s="47" t="s">
        <v>70</v>
      </c>
      <c r="AK8" s="47">
        <v>2</v>
      </c>
      <c r="AL8" s="53">
        <v>67.239999999999995</v>
      </c>
      <c r="AM8" s="49">
        <f t="shared" si="5"/>
        <v>29595.478881618088</v>
      </c>
      <c r="AN8" s="50">
        <v>46184</v>
      </c>
      <c r="AO8" s="51">
        <v>1990000</v>
      </c>
      <c r="AP8" s="50">
        <f t="shared" si="2"/>
        <v>46184</v>
      </c>
      <c r="AQ8" s="49">
        <v>1990000</v>
      </c>
      <c r="AR8" s="54">
        <f t="shared" si="1"/>
        <v>46184</v>
      </c>
      <c r="AS8" s="15" t="s">
        <v>81</v>
      </c>
      <c r="AT8" s="15" t="s">
        <v>82</v>
      </c>
      <c r="AU8" s="15">
        <v>1000</v>
      </c>
      <c r="AV8" s="27">
        <f t="shared" si="3"/>
        <v>46184</v>
      </c>
      <c r="AW8" s="10" t="s">
        <v>61</v>
      </c>
      <c r="AX8" s="10" t="s">
        <v>61</v>
      </c>
      <c r="AY8" s="10" t="s">
        <v>61</v>
      </c>
      <c r="AZ8" s="10" t="s">
        <v>61</v>
      </c>
      <c r="BA8" s="10" t="s">
        <v>72</v>
      </c>
      <c r="BB8" s="10" t="s">
        <v>73</v>
      </c>
      <c r="BC8" s="27">
        <f t="shared" si="4"/>
        <v>46184</v>
      </c>
      <c r="BD8" s="10" t="s">
        <v>61</v>
      </c>
      <c r="BE8" s="12" t="s">
        <v>61</v>
      </c>
      <c r="BF8" s="10" t="s">
        <v>61</v>
      </c>
      <c r="BG8" s="24" t="s">
        <v>74</v>
      </c>
    </row>
    <row r="9" spans="1:60" ht="15" customHeight="1" x14ac:dyDescent="0.2">
      <c r="A9" s="6" t="s">
        <v>59</v>
      </c>
      <c r="B9" s="6" t="s">
        <v>60</v>
      </c>
      <c r="C9" s="7">
        <v>816900</v>
      </c>
      <c r="D9" s="8" t="s">
        <v>61</v>
      </c>
      <c r="E9" s="7">
        <v>6793193102</v>
      </c>
      <c r="F9" s="7">
        <v>384985998</v>
      </c>
      <c r="G9" s="22" t="s">
        <v>95</v>
      </c>
      <c r="H9" s="23" t="s">
        <v>62</v>
      </c>
      <c r="I9" s="23" t="s">
        <v>63</v>
      </c>
      <c r="J9" s="7" t="s">
        <v>64</v>
      </c>
      <c r="K9" s="7" t="s">
        <v>65</v>
      </c>
      <c r="L9" s="7" t="s">
        <v>65</v>
      </c>
      <c r="M9" s="7" t="s">
        <v>65</v>
      </c>
      <c r="N9" s="7" t="s">
        <v>66</v>
      </c>
      <c r="O9" s="7">
        <v>25</v>
      </c>
      <c r="P9" s="7">
        <v>56</v>
      </c>
      <c r="Q9" s="7" t="s">
        <v>136</v>
      </c>
      <c r="R9" s="7" t="s">
        <v>64</v>
      </c>
      <c r="S9" s="7" t="s">
        <v>67</v>
      </c>
      <c r="T9" s="7" t="s">
        <v>65</v>
      </c>
      <c r="U9" s="7" t="s">
        <v>65</v>
      </c>
      <c r="V9" s="7" t="s">
        <v>66</v>
      </c>
      <c r="W9" s="7">
        <v>23</v>
      </c>
      <c r="X9" s="7">
        <v>25</v>
      </c>
      <c r="Y9" s="7" t="s">
        <v>136</v>
      </c>
      <c r="Z9" s="7" t="s">
        <v>61</v>
      </c>
      <c r="AA9" s="7" t="s">
        <v>68</v>
      </c>
      <c r="AB9" s="7" t="s">
        <v>64</v>
      </c>
      <c r="AC9" s="7" t="s">
        <v>67</v>
      </c>
      <c r="AD9" s="7" t="s">
        <v>65</v>
      </c>
      <c r="AE9" s="7" t="s">
        <v>65</v>
      </c>
      <c r="AF9" s="7" t="s">
        <v>69</v>
      </c>
      <c r="AG9" s="13" t="s">
        <v>96</v>
      </c>
      <c r="AH9" s="55" t="s">
        <v>97</v>
      </c>
      <c r="AI9" s="48" t="s">
        <v>137</v>
      </c>
      <c r="AJ9" s="47" t="s">
        <v>70</v>
      </c>
      <c r="AK9" s="47">
        <v>1</v>
      </c>
      <c r="AL9" s="53">
        <v>66.92</v>
      </c>
      <c r="AM9" s="49">
        <f>AO9/AL9</f>
        <v>20004.079497907951</v>
      </c>
      <c r="AN9" s="56">
        <v>46184</v>
      </c>
      <c r="AO9" s="51">
        <v>1338673</v>
      </c>
      <c r="AP9" s="56">
        <f t="shared" ref="AP9:AP10" si="6">AN9</f>
        <v>46184</v>
      </c>
      <c r="AQ9" s="57">
        <f>AO9</f>
        <v>1338673</v>
      </c>
      <c r="AR9" s="28">
        <f t="shared" si="1"/>
        <v>46184</v>
      </c>
      <c r="AS9" s="15" t="s">
        <v>81</v>
      </c>
      <c r="AT9" s="15" t="s">
        <v>82</v>
      </c>
      <c r="AU9" s="15">
        <v>1000</v>
      </c>
      <c r="AV9" s="28">
        <f t="shared" si="3"/>
        <v>46184</v>
      </c>
      <c r="AW9" s="10" t="s">
        <v>61</v>
      </c>
      <c r="AX9" s="10" t="s">
        <v>61</v>
      </c>
      <c r="AY9" s="10" t="s">
        <v>61</v>
      </c>
      <c r="AZ9" s="10" t="s">
        <v>61</v>
      </c>
      <c r="BA9" s="10" t="s">
        <v>72</v>
      </c>
      <c r="BB9" s="10" t="s">
        <v>73</v>
      </c>
      <c r="BC9" s="28">
        <f t="shared" si="4"/>
        <v>46184</v>
      </c>
      <c r="BD9" s="10" t="s">
        <v>61</v>
      </c>
      <c r="BE9" s="12" t="s">
        <v>61</v>
      </c>
      <c r="BF9" s="10" t="s">
        <v>61</v>
      </c>
      <c r="BG9" s="24" t="s">
        <v>74</v>
      </c>
    </row>
    <row r="10" spans="1:60" ht="15" customHeight="1" x14ac:dyDescent="0.2">
      <c r="A10" s="6" t="s">
        <v>59</v>
      </c>
      <c r="B10" s="6" t="s">
        <v>60</v>
      </c>
      <c r="C10" s="7">
        <v>816900</v>
      </c>
      <c r="D10" s="8" t="s">
        <v>61</v>
      </c>
      <c r="E10" s="7">
        <v>6793193102</v>
      </c>
      <c r="F10" s="7">
        <v>384985998</v>
      </c>
      <c r="G10" s="22" t="s">
        <v>98</v>
      </c>
      <c r="H10" s="23" t="s">
        <v>62</v>
      </c>
      <c r="I10" s="23" t="s">
        <v>63</v>
      </c>
      <c r="J10" s="7" t="s">
        <v>64</v>
      </c>
      <c r="K10" s="7" t="s">
        <v>65</v>
      </c>
      <c r="L10" s="7" t="s">
        <v>65</v>
      </c>
      <c r="M10" s="7" t="s">
        <v>65</v>
      </c>
      <c r="N10" s="7" t="s">
        <v>66</v>
      </c>
      <c r="O10" s="7">
        <v>25</v>
      </c>
      <c r="P10" s="7">
        <v>56</v>
      </c>
      <c r="Q10" s="7" t="s">
        <v>136</v>
      </c>
      <c r="R10" s="7" t="s">
        <v>64</v>
      </c>
      <c r="S10" s="7" t="s">
        <v>67</v>
      </c>
      <c r="T10" s="7" t="s">
        <v>65</v>
      </c>
      <c r="U10" s="7" t="s">
        <v>65</v>
      </c>
      <c r="V10" s="7" t="s">
        <v>66</v>
      </c>
      <c r="W10" s="7">
        <v>23</v>
      </c>
      <c r="X10" s="7">
        <v>25</v>
      </c>
      <c r="Y10" s="7" t="s">
        <v>136</v>
      </c>
      <c r="Z10" s="7" t="s">
        <v>61</v>
      </c>
      <c r="AA10" s="7" t="s">
        <v>68</v>
      </c>
      <c r="AB10" s="7" t="s">
        <v>64</v>
      </c>
      <c r="AC10" s="7" t="s">
        <v>67</v>
      </c>
      <c r="AD10" s="7" t="s">
        <v>65</v>
      </c>
      <c r="AE10" s="7" t="s">
        <v>65</v>
      </c>
      <c r="AF10" s="7" t="s">
        <v>69</v>
      </c>
      <c r="AG10" s="13" t="s">
        <v>99</v>
      </c>
      <c r="AH10" s="19" t="s">
        <v>100</v>
      </c>
      <c r="AI10" s="10" t="s">
        <v>137</v>
      </c>
      <c r="AJ10" s="10" t="s">
        <v>70</v>
      </c>
      <c r="AK10" s="10">
        <v>1</v>
      </c>
      <c r="AL10" s="18">
        <v>67.06</v>
      </c>
      <c r="AM10" s="11">
        <f>AO10/AL10</f>
        <v>20738.517745302714</v>
      </c>
      <c r="AN10" s="28">
        <v>46053</v>
      </c>
      <c r="AO10" s="45">
        <v>1390725</v>
      </c>
      <c r="AP10" s="28">
        <f t="shared" si="6"/>
        <v>46053</v>
      </c>
      <c r="AQ10" s="31">
        <f>AO10+1000</f>
        <v>1391725</v>
      </c>
      <c r="AR10" s="28">
        <f t="shared" si="1"/>
        <v>46053</v>
      </c>
      <c r="AS10" s="15" t="s">
        <v>81</v>
      </c>
      <c r="AT10" s="15" t="s">
        <v>82</v>
      </c>
      <c r="AU10" s="15">
        <v>1000</v>
      </c>
      <c r="AV10" s="28">
        <f t="shared" si="3"/>
        <v>46053</v>
      </c>
      <c r="AW10" s="10" t="s">
        <v>61</v>
      </c>
      <c r="AX10" s="10" t="s">
        <v>61</v>
      </c>
      <c r="AY10" s="10" t="s">
        <v>61</v>
      </c>
      <c r="AZ10" s="10" t="s">
        <v>61</v>
      </c>
      <c r="BA10" s="10" t="s">
        <v>72</v>
      </c>
      <c r="BB10" s="10" t="s">
        <v>73</v>
      </c>
      <c r="BC10" s="28">
        <f t="shared" si="4"/>
        <v>46053</v>
      </c>
      <c r="BD10" s="10" t="s">
        <v>61</v>
      </c>
      <c r="BE10" s="12" t="s">
        <v>61</v>
      </c>
      <c r="BF10" s="10" t="s">
        <v>61</v>
      </c>
      <c r="BG10" s="24" t="s">
        <v>74</v>
      </c>
    </row>
    <row r="11" spans="1:60" ht="15" customHeight="1" x14ac:dyDescent="0.2">
      <c r="A11" s="6" t="s">
        <v>59</v>
      </c>
      <c r="B11" s="6" t="s">
        <v>60</v>
      </c>
      <c r="C11" s="7">
        <v>816900</v>
      </c>
      <c r="D11" s="8" t="s">
        <v>61</v>
      </c>
      <c r="E11" s="7">
        <v>6793193102</v>
      </c>
      <c r="F11" s="7">
        <v>384985998</v>
      </c>
      <c r="G11" s="22" t="s">
        <v>101</v>
      </c>
      <c r="H11" s="23" t="s">
        <v>62</v>
      </c>
      <c r="I11" s="23" t="s">
        <v>63</v>
      </c>
      <c r="J11" s="7" t="s">
        <v>64</v>
      </c>
      <c r="K11" s="7" t="s">
        <v>65</v>
      </c>
      <c r="L11" s="7" t="s">
        <v>65</v>
      </c>
      <c r="M11" s="7" t="s">
        <v>65</v>
      </c>
      <c r="N11" s="7" t="s">
        <v>66</v>
      </c>
      <c r="O11" s="7">
        <v>25</v>
      </c>
      <c r="P11" s="7">
        <v>56</v>
      </c>
      <c r="Q11" s="7" t="s">
        <v>136</v>
      </c>
      <c r="R11" s="7" t="s">
        <v>64</v>
      </c>
      <c r="S11" s="7" t="s">
        <v>67</v>
      </c>
      <c r="T11" s="7" t="s">
        <v>65</v>
      </c>
      <c r="U11" s="7" t="s">
        <v>65</v>
      </c>
      <c r="V11" s="7" t="s">
        <v>66</v>
      </c>
      <c r="W11" s="7">
        <v>23</v>
      </c>
      <c r="X11" s="7">
        <v>25</v>
      </c>
      <c r="Y11" s="7" t="s">
        <v>136</v>
      </c>
      <c r="Z11" s="7" t="s">
        <v>61</v>
      </c>
      <c r="AA11" s="7" t="s">
        <v>68</v>
      </c>
      <c r="AB11" s="7" t="s">
        <v>64</v>
      </c>
      <c r="AC11" s="7" t="s">
        <v>67</v>
      </c>
      <c r="AD11" s="7" t="s">
        <v>65</v>
      </c>
      <c r="AE11" s="7" t="s">
        <v>65</v>
      </c>
      <c r="AF11" s="7" t="s">
        <v>69</v>
      </c>
      <c r="AG11" s="13" t="s">
        <v>102</v>
      </c>
      <c r="AH11" s="9" t="s">
        <v>103</v>
      </c>
      <c r="AI11" s="21" t="s">
        <v>137</v>
      </c>
      <c r="AJ11" s="10" t="s">
        <v>70</v>
      </c>
      <c r="AK11" s="10">
        <v>1</v>
      </c>
      <c r="AL11" s="18">
        <v>66.989999999999995</v>
      </c>
      <c r="AM11" s="11">
        <f>AO11/AL11</f>
        <v>21523.690103000448</v>
      </c>
      <c r="AN11" s="28">
        <v>46053</v>
      </c>
      <c r="AO11" s="30">
        <v>1441872</v>
      </c>
      <c r="AP11" s="28">
        <f>AN11</f>
        <v>46053</v>
      </c>
      <c r="AQ11" s="11">
        <f t="shared" ref="AQ11" si="7">AO11+1000</f>
        <v>1442872</v>
      </c>
      <c r="AR11" s="28">
        <f t="shared" si="1"/>
        <v>46053</v>
      </c>
      <c r="AS11" s="15" t="s">
        <v>81</v>
      </c>
      <c r="AT11" s="15" t="s">
        <v>82</v>
      </c>
      <c r="AU11" s="15">
        <v>1000</v>
      </c>
      <c r="AV11" s="28">
        <f t="shared" si="3"/>
        <v>46053</v>
      </c>
      <c r="AW11" s="10" t="s">
        <v>61</v>
      </c>
      <c r="AX11" s="10" t="s">
        <v>61</v>
      </c>
      <c r="AY11" s="10" t="s">
        <v>61</v>
      </c>
      <c r="AZ11" s="10" t="s">
        <v>61</v>
      </c>
      <c r="BA11" s="10" t="s">
        <v>72</v>
      </c>
      <c r="BB11" s="10" t="s">
        <v>73</v>
      </c>
      <c r="BC11" s="28">
        <f t="shared" si="4"/>
        <v>46053</v>
      </c>
      <c r="BD11" s="10" t="s">
        <v>61</v>
      </c>
      <c r="BE11" s="12" t="s">
        <v>61</v>
      </c>
      <c r="BF11" s="10" t="s">
        <v>61</v>
      </c>
      <c r="BG11" s="24" t="s">
        <v>74</v>
      </c>
    </row>
    <row r="12" spans="1:60" ht="15" customHeight="1" x14ac:dyDescent="0.2">
      <c r="A12" s="6" t="s">
        <v>59</v>
      </c>
      <c r="B12" s="6" t="s">
        <v>60</v>
      </c>
      <c r="C12" s="7">
        <v>816900</v>
      </c>
      <c r="D12" s="8" t="s">
        <v>61</v>
      </c>
      <c r="E12" s="7">
        <v>6793193102</v>
      </c>
      <c r="F12" s="7">
        <v>384985998</v>
      </c>
      <c r="G12" s="22" t="s">
        <v>104</v>
      </c>
      <c r="H12" s="23" t="s">
        <v>62</v>
      </c>
      <c r="I12" s="23" t="s">
        <v>63</v>
      </c>
      <c r="J12" s="7" t="s">
        <v>64</v>
      </c>
      <c r="K12" s="7" t="s">
        <v>65</v>
      </c>
      <c r="L12" s="7" t="s">
        <v>65</v>
      </c>
      <c r="M12" s="7" t="s">
        <v>65</v>
      </c>
      <c r="N12" s="7" t="s">
        <v>66</v>
      </c>
      <c r="O12" s="7">
        <v>25</v>
      </c>
      <c r="P12" s="7">
        <v>56</v>
      </c>
      <c r="Q12" s="7" t="s">
        <v>136</v>
      </c>
      <c r="R12" s="7" t="s">
        <v>64</v>
      </c>
      <c r="S12" s="7" t="s">
        <v>67</v>
      </c>
      <c r="T12" s="7" t="s">
        <v>65</v>
      </c>
      <c r="U12" s="7" t="s">
        <v>65</v>
      </c>
      <c r="V12" s="7" t="s">
        <v>66</v>
      </c>
      <c r="W12" s="7">
        <v>23</v>
      </c>
      <c r="X12" s="7">
        <v>25</v>
      </c>
      <c r="Y12" s="7" t="s">
        <v>136</v>
      </c>
      <c r="Z12" s="7" t="s">
        <v>61</v>
      </c>
      <c r="AA12" s="7" t="s">
        <v>68</v>
      </c>
      <c r="AB12" s="7" t="s">
        <v>64</v>
      </c>
      <c r="AC12" s="7" t="s">
        <v>67</v>
      </c>
      <c r="AD12" s="7" t="s">
        <v>65</v>
      </c>
      <c r="AE12" s="7" t="s">
        <v>65</v>
      </c>
      <c r="AF12" s="7" t="s">
        <v>69</v>
      </c>
      <c r="AG12" s="13">
        <v>25</v>
      </c>
      <c r="AH12" s="9" t="s">
        <v>105</v>
      </c>
      <c r="AI12" s="21" t="s">
        <v>137</v>
      </c>
      <c r="AJ12" s="10" t="s">
        <v>70</v>
      </c>
      <c r="AK12" s="10">
        <v>1</v>
      </c>
      <c r="AL12" s="20">
        <v>83.02</v>
      </c>
      <c r="AM12" s="11">
        <f t="shared" si="5"/>
        <v>18592.784871115397</v>
      </c>
      <c r="AN12" s="10" t="s">
        <v>71</v>
      </c>
      <c r="AO12" s="30">
        <v>1543573</v>
      </c>
      <c r="AP12" s="10" t="s">
        <v>71</v>
      </c>
      <c r="AQ12" s="11">
        <f>AO12+1000</f>
        <v>1544573</v>
      </c>
      <c r="AR12" s="10" t="s">
        <v>71</v>
      </c>
      <c r="AS12" s="10" t="s">
        <v>61</v>
      </c>
      <c r="AT12" s="10" t="s">
        <v>61</v>
      </c>
      <c r="AU12" s="10">
        <v>0</v>
      </c>
      <c r="AV12" s="10" t="s">
        <v>71</v>
      </c>
      <c r="AW12" s="10" t="s">
        <v>61</v>
      </c>
      <c r="AX12" s="10" t="s">
        <v>61</v>
      </c>
      <c r="AY12" s="10" t="s">
        <v>61</v>
      </c>
      <c r="AZ12" s="10" t="s">
        <v>61</v>
      </c>
      <c r="BA12" s="10" t="s">
        <v>72</v>
      </c>
      <c r="BB12" s="10" t="s">
        <v>73</v>
      </c>
      <c r="BC12" s="10" t="s">
        <v>71</v>
      </c>
      <c r="BD12" s="10" t="s">
        <v>61</v>
      </c>
      <c r="BE12" s="12" t="s">
        <v>61</v>
      </c>
      <c r="BF12" s="10" t="s">
        <v>61</v>
      </c>
      <c r="BG12" s="24" t="s">
        <v>74</v>
      </c>
    </row>
    <row r="13" spans="1:60" ht="15" customHeight="1" x14ac:dyDescent="0.2">
      <c r="A13" s="6" t="s">
        <v>59</v>
      </c>
      <c r="B13" s="6" t="s">
        <v>60</v>
      </c>
      <c r="C13" s="7">
        <v>816900</v>
      </c>
      <c r="D13" s="8" t="s">
        <v>61</v>
      </c>
      <c r="E13" s="7">
        <v>6793193102</v>
      </c>
      <c r="F13" s="7">
        <v>384985998</v>
      </c>
      <c r="G13" s="22" t="s">
        <v>106</v>
      </c>
      <c r="H13" s="23" t="s">
        <v>62</v>
      </c>
      <c r="I13" s="23" t="s">
        <v>63</v>
      </c>
      <c r="J13" s="7" t="s">
        <v>64</v>
      </c>
      <c r="K13" s="7" t="s">
        <v>65</v>
      </c>
      <c r="L13" s="7" t="s">
        <v>65</v>
      </c>
      <c r="M13" s="7" t="s">
        <v>65</v>
      </c>
      <c r="N13" s="7" t="s">
        <v>66</v>
      </c>
      <c r="O13" s="7">
        <v>25</v>
      </c>
      <c r="P13" s="7">
        <v>56</v>
      </c>
      <c r="Q13" s="7" t="s">
        <v>136</v>
      </c>
      <c r="R13" s="7" t="s">
        <v>64</v>
      </c>
      <c r="S13" s="7" t="s">
        <v>67</v>
      </c>
      <c r="T13" s="7" t="s">
        <v>65</v>
      </c>
      <c r="U13" s="7" t="s">
        <v>65</v>
      </c>
      <c r="V13" s="7" t="s">
        <v>66</v>
      </c>
      <c r="W13" s="7">
        <v>23</v>
      </c>
      <c r="X13" s="7">
        <v>25</v>
      </c>
      <c r="Y13" s="7" t="s">
        <v>136</v>
      </c>
      <c r="Z13" s="7" t="s">
        <v>61</v>
      </c>
      <c r="AA13" s="7" t="s">
        <v>68</v>
      </c>
      <c r="AB13" s="7" t="s">
        <v>64</v>
      </c>
      <c r="AC13" s="7" t="s">
        <v>67</v>
      </c>
      <c r="AD13" s="7" t="s">
        <v>65</v>
      </c>
      <c r="AE13" s="7" t="s">
        <v>65</v>
      </c>
      <c r="AF13" s="7" t="s">
        <v>69</v>
      </c>
      <c r="AG13" s="13">
        <v>23</v>
      </c>
      <c r="AH13" s="9" t="s">
        <v>107</v>
      </c>
      <c r="AI13" s="15" t="s">
        <v>137</v>
      </c>
      <c r="AJ13" s="10" t="s">
        <v>70</v>
      </c>
      <c r="AK13" s="10">
        <v>1</v>
      </c>
      <c r="AL13" s="21">
        <v>102.11</v>
      </c>
      <c r="AM13" s="11">
        <f t="shared" si="5"/>
        <v>18272.999706199196</v>
      </c>
      <c r="AN13" s="10" t="s">
        <v>71</v>
      </c>
      <c r="AO13" s="30">
        <v>1865856</v>
      </c>
      <c r="AP13" s="10" t="s">
        <v>71</v>
      </c>
      <c r="AQ13" s="11">
        <f t="shared" ref="AQ13:AQ24" si="8">AO13</f>
        <v>1865856</v>
      </c>
      <c r="AR13" s="10" t="s">
        <v>71</v>
      </c>
      <c r="AS13" s="10" t="s">
        <v>61</v>
      </c>
      <c r="AT13" s="10" t="s">
        <v>61</v>
      </c>
      <c r="AU13" s="10">
        <v>0</v>
      </c>
      <c r="AV13" s="10" t="s">
        <v>71</v>
      </c>
      <c r="AW13" s="10" t="s">
        <v>61</v>
      </c>
      <c r="AX13" s="10" t="s">
        <v>61</v>
      </c>
      <c r="AY13" s="10" t="s">
        <v>61</v>
      </c>
      <c r="AZ13" s="10" t="s">
        <v>61</v>
      </c>
      <c r="BA13" s="10" t="s">
        <v>72</v>
      </c>
      <c r="BB13" s="10" t="s">
        <v>73</v>
      </c>
      <c r="BC13" s="10" t="s">
        <v>71</v>
      </c>
      <c r="BD13" s="10" t="s">
        <v>61</v>
      </c>
      <c r="BE13" s="12" t="s">
        <v>61</v>
      </c>
      <c r="BF13" s="10" t="s">
        <v>61</v>
      </c>
      <c r="BG13" s="24" t="s">
        <v>74</v>
      </c>
    </row>
    <row r="14" spans="1:60" ht="15" customHeight="1" x14ac:dyDescent="0.2">
      <c r="A14" s="6" t="s">
        <v>59</v>
      </c>
      <c r="B14" s="6" t="s">
        <v>60</v>
      </c>
      <c r="C14" s="7">
        <v>816900</v>
      </c>
      <c r="D14" s="8" t="s">
        <v>61</v>
      </c>
      <c r="E14" s="7">
        <v>6793193102</v>
      </c>
      <c r="F14" s="7">
        <v>384985998</v>
      </c>
      <c r="G14" s="22" t="s">
        <v>108</v>
      </c>
      <c r="H14" s="23" t="s">
        <v>62</v>
      </c>
      <c r="I14" s="23" t="s">
        <v>63</v>
      </c>
      <c r="J14" s="7" t="s">
        <v>64</v>
      </c>
      <c r="K14" s="7" t="s">
        <v>65</v>
      </c>
      <c r="L14" s="7" t="s">
        <v>65</v>
      </c>
      <c r="M14" s="7" t="s">
        <v>65</v>
      </c>
      <c r="N14" s="7" t="s">
        <v>66</v>
      </c>
      <c r="O14" s="7">
        <v>25</v>
      </c>
      <c r="P14" s="7">
        <v>56</v>
      </c>
      <c r="Q14" s="7" t="s">
        <v>136</v>
      </c>
      <c r="R14" s="7" t="s">
        <v>64</v>
      </c>
      <c r="S14" s="7" t="s">
        <v>67</v>
      </c>
      <c r="T14" s="7" t="s">
        <v>65</v>
      </c>
      <c r="U14" s="7" t="s">
        <v>65</v>
      </c>
      <c r="V14" s="7" t="s">
        <v>66</v>
      </c>
      <c r="W14" s="7">
        <v>23</v>
      </c>
      <c r="X14" s="7">
        <v>25</v>
      </c>
      <c r="Y14" s="7" t="s">
        <v>136</v>
      </c>
      <c r="Z14" s="7" t="s">
        <v>61</v>
      </c>
      <c r="AA14" s="7" t="s">
        <v>68</v>
      </c>
      <c r="AB14" s="7" t="s">
        <v>64</v>
      </c>
      <c r="AC14" s="7" t="s">
        <v>67</v>
      </c>
      <c r="AD14" s="7" t="s">
        <v>65</v>
      </c>
      <c r="AE14" s="7" t="s">
        <v>65</v>
      </c>
      <c r="AF14" s="7" t="s">
        <v>69</v>
      </c>
      <c r="AG14" s="13" t="s">
        <v>109</v>
      </c>
      <c r="AH14" s="9" t="s">
        <v>110</v>
      </c>
      <c r="AI14" s="10" t="s">
        <v>137</v>
      </c>
      <c r="AJ14" s="10" t="s">
        <v>70</v>
      </c>
      <c r="AK14" s="10">
        <v>1</v>
      </c>
      <c r="AL14" s="21">
        <v>83.05</v>
      </c>
      <c r="AM14" s="11">
        <f t="shared" si="5"/>
        <v>20790.475617098135</v>
      </c>
      <c r="AN14" s="27">
        <v>46053</v>
      </c>
      <c r="AO14" s="30">
        <v>1726649</v>
      </c>
      <c r="AP14" s="27">
        <f>AN14</f>
        <v>46053</v>
      </c>
      <c r="AQ14" s="31">
        <f>AO14</f>
        <v>1726649</v>
      </c>
      <c r="AR14" s="27">
        <f>AN14</f>
        <v>46053</v>
      </c>
      <c r="AS14" s="10" t="s">
        <v>61</v>
      </c>
      <c r="AT14" s="10" t="s">
        <v>61</v>
      </c>
      <c r="AU14" s="10">
        <v>0</v>
      </c>
      <c r="AV14" s="27">
        <f>AN14</f>
        <v>46053</v>
      </c>
      <c r="AW14" s="10" t="s">
        <v>61</v>
      </c>
      <c r="AX14" s="10" t="s">
        <v>61</v>
      </c>
      <c r="AY14" s="10" t="s">
        <v>61</v>
      </c>
      <c r="AZ14" s="10" t="s">
        <v>61</v>
      </c>
      <c r="BA14" s="10" t="s">
        <v>72</v>
      </c>
      <c r="BB14" s="10" t="s">
        <v>73</v>
      </c>
      <c r="BC14" s="29">
        <f>AN14</f>
        <v>46053</v>
      </c>
      <c r="BD14" s="10" t="s">
        <v>61</v>
      </c>
      <c r="BE14" s="12" t="s">
        <v>61</v>
      </c>
      <c r="BF14" s="10" t="s">
        <v>61</v>
      </c>
      <c r="BG14" s="24" t="s">
        <v>74</v>
      </c>
    </row>
    <row r="15" spans="1:60" ht="15" customHeight="1" x14ac:dyDescent="0.2">
      <c r="A15" s="6" t="s">
        <v>59</v>
      </c>
      <c r="B15" s="6" t="s">
        <v>60</v>
      </c>
      <c r="C15" s="7">
        <v>816900</v>
      </c>
      <c r="D15" s="8" t="s">
        <v>61</v>
      </c>
      <c r="E15" s="7">
        <v>6793193102</v>
      </c>
      <c r="F15" s="7">
        <v>384985998</v>
      </c>
      <c r="G15" s="22" t="s">
        <v>111</v>
      </c>
      <c r="H15" s="23" t="s">
        <v>62</v>
      </c>
      <c r="I15" s="23" t="s">
        <v>63</v>
      </c>
      <c r="J15" s="7" t="s">
        <v>64</v>
      </c>
      <c r="K15" s="7" t="s">
        <v>65</v>
      </c>
      <c r="L15" s="7" t="s">
        <v>65</v>
      </c>
      <c r="M15" s="7" t="s">
        <v>65</v>
      </c>
      <c r="N15" s="7" t="s">
        <v>66</v>
      </c>
      <c r="O15" s="7">
        <v>25</v>
      </c>
      <c r="P15" s="7">
        <v>56</v>
      </c>
      <c r="Q15" s="7" t="s">
        <v>136</v>
      </c>
      <c r="R15" s="7" t="s">
        <v>64</v>
      </c>
      <c r="S15" s="7" t="s">
        <v>67</v>
      </c>
      <c r="T15" s="7" t="s">
        <v>65</v>
      </c>
      <c r="U15" s="7" t="s">
        <v>65</v>
      </c>
      <c r="V15" s="7" t="s">
        <v>66</v>
      </c>
      <c r="W15" s="7">
        <v>23</v>
      </c>
      <c r="X15" s="7">
        <v>25</v>
      </c>
      <c r="Y15" s="7" t="s">
        <v>136</v>
      </c>
      <c r="Z15" s="7" t="s">
        <v>61</v>
      </c>
      <c r="AA15" s="7" t="s">
        <v>68</v>
      </c>
      <c r="AB15" s="7" t="s">
        <v>64</v>
      </c>
      <c r="AC15" s="7" t="s">
        <v>67</v>
      </c>
      <c r="AD15" s="7" t="s">
        <v>65</v>
      </c>
      <c r="AE15" s="7" t="s">
        <v>65</v>
      </c>
      <c r="AF15" s="7" t="s">
        <v>69</v>
      </c>
      <c r="AG15" s="13" t="s">
        <v>112</v>
      </c>
      <c r="AH15" s="9" t="s">
        <v>113</v>
      </c>
      <c r="AI15" s="10" t="s">
        <v>137</v>
      </c>
      <c r="AJ15" s="10" t="s">
        <v>70</v>
      </c>
      <c r="AK15" s="10">
        <v>1</v>
      </c>
      <c r="AL15" s="21">
        <v>82.97</v>
      </c>
      <c r="AM15" s="11">
        <f t="shared" si="5"/>
        <v>20796.396287814874</v>
      </c>
      <c r="AN15" s="10" t="s">
        <v>71</v>
      </c>
      <c r="AO15" s="30">
        <v>1725477</v>
      </c>
      <c r="AP15" s="10" t="s">
        <v>71</v>
      </c>
      <c r="AQ15" s="11">
        <f t="shared" si="8"/>
        <v>1725477</v>
      </c>
      <c r="AR15" s="10" t="s">
        <v>71</v>
      </c>
      <c r="AS15" s="10" t="s">
        <v>61</v>
      </c>
      <c r="AT15" s="10" t="s">
        <v>61</v>
      </c>
      <c r="AU15" s="10">
        <v>0</v>
      </c>
      <c r="AV15" s="10" t="s">
        <v>71</v>
      </c>
      <c r="AW15" s="10" t="s">
        <v>61</v>
      </c>
      <c r="AX15" s="10" t="s">
        <v>61</v>
      </c>
      <c r="AY15" s="10" t="s">
        <v>61</v>
      </c>
      <c r="AZ15" s="10" t="s">
        <v>61</v>
      </c>
      <c r="BA15" s="10" t="s">
        <v>72</v>
      </c>
      <c r="BB15" s="10" t="s">
        <v>73</v>
      </c>
      <c r="BC15" s="10" t="s">
        <v>71</v>
      </c>
      <c r="BD15" s="10" t="s">
        <v>61</v>
      </c>
      <c r="BE15" s="12" t="s">
        <v>61</v>
      </c>
      <c r="BF15" s="10" t="s">
        <v>61</v>
      </c>
      <c r="BG15" s="24" t="s">
        <v>74</v>
      </c>
    </row>
    <row r="16" spans="1:60" ht="15" customHeight="1" x14ac:dyDescent="0.2">
      <c r="A16" s="6" t="s">
        <v>59</v>
      </c>
      <c r="B16" s="6" t="s">
        <v>60</v>
      </c>
      <c r="C16" s="7">
        <v>816900</v>
      </c>
      <c r="D16" s="8" t="s">
        <v>61</v>
      </c>
      <c r="E16" s="7">
        <v>6793193102</v>
      </c>
      <c r="F16" s="7">
        <v>384985998</v>
      </c>
      <c r="G16" s="32" t="s">
        <v>114</v>
      </c>
      <c r="H16" s="33" t="s">
        <v>62</v>
      </c>
      <c r="I16" s="33" t="s">
        <v>63</v>
      </c>
      <c r="J16" s="7" t="s">
        <v>64</v>
      </c>
      <c r="K16" s="7" t="s">
        <v>65</v>
      </c>
      <c r="L16" s="7" t="s">
        <v>65</v>
      </c>
      <c r="M16" s="7" t="s">
        <v>65</v>
      </c>
      <c r="N16" s="7" t="s">
        <v>66</v>
      </c>
      <c r="O16" s="7">
        <v>25</v>
      </c>
      <c r="P16" s="7">
        <v>56</v>
      </c>
      <c r="Q16" s="7" t="s">
        <v>136</v>
      </c>
      <c r="R16" s="7" t="s">
        <v>64</v>
      </c>
      <c r="S16" s="7" t="s">
        <v>67</v>
      </c>
      <c r="T16" s="7" t="s">
        <v>65</v>
      </c>
      <c r="U16" s="7" t="s">
        <v>65</v>
      </c>
      <c r="V16" s="7" t="s">
        <v>66</v>
      </c>
      <c r="W16" s="7">
        <v>23</v>
      </c>
      <c r="X16" s="7">
        <v>25</v>
      </c>
      <c r="Y16" s="7" t="s">
        <v>136</v>
      </c>
      <c r="Z16" s="7" t="s">
        <v>61</v>
      </c>
      <c r="AA16" s="7" t="s">
        <v>68</v>
      </c>
      <c r="AB16" s="7" t="s">
        <v>64</v>
      </c>
      <c r="AC16" s="7" t="s">
        <v>67</v>
      </c>
      <c r="AD16" s="7" t="s">
        <v>65</v>
      </c>
      <c r="AE16" s="7" t="s">
        <v>65</v>
      </c>
      <c r="AF16" s="7" t="s">
        <v>69</v>
      </c>
      <c r="AG16" s="10" t="s">
        <v>115</v>
      </c>
      <c r="AH16" s="46" t="s">
        <v>116</v>
      </c>
      <c r="AI16" s="48" t="s">
        <v>137</v>
      </c>
      <c r="AJ16" s="47" t="s">
        <v>70</v>
      </c>
      <c r="AK16" s="47">
        <v>1</v>
      </c>
      <c r="AL16" s="48">
        <v>101.51</v>
      </c>
      <c r="AM16" s="49">
        <f>AO16/AL16</f>
        <v>18618.855285193575</v>
      </c>
      <c r="AN16" s="50">
        <v>46184</v>
      </c>
      <c r="AO16" s="51">
        <v>1890000</v>
      </c>
      <c r="AP16" s="50">
        <f>AN16</f>
        <v>46184</v>
      </c>
      <c r="AQ16" s="49">
        <f t="shared" si="8"/>
        <v>1890000</v>
      </c>
      <c r="AR16" s="50">
        <f>AN16</f>
        <v>46184</v>
      </c>
      <c r="AS16" s="47" t="s">
        <v>61</v>
      </c>
      <c r="AT16" s="47" t="s">
        <v>61</v>
      </c>
      <c r="AU16" s="47">
        <v>0</v>
      </c>
      <c r="AV16" s="50">
        <f>AN16</f>
        <v>46184</v>
      </c>
      <c r="AW16" s="47" t="s">
        <v>61</v>
      </c>
      <c r="AX16" s="47" t="s">
        <v>61</v>
      </c>
      <c r="AY16" s="47" t="s">
        <v>61</v>
      </c>
      <c r="AZ16" s="47" t="s">
        <v>61</v>
      </c>
      <c r="BA16" s="47" t="s">
        <v>72</v>
      </c>
      <c r="BB16" s="47" t="s">
        <v>73</v>
      </c>
      <c r="BC16" s="50">
        <f>AN16</f>
        <v>46184</v>
      </c>
      <c r="BD16" s="10" t="s">
        <v>61</v>
      </c>
      <c r="BE16" s="12" t="s">
        <v>61</v>
      </c>
      <c r="BF16" s="10" t="s">
        <v>61</v>
      </c>
      <c r="BG16" s="34" t="s">
        <v>74</v>
      </c>
    </row>
    <row r="17" spans="1:59" ht="15" customHeight="1" x14ac:dyDescent="0.2">
      <c r="A17" s="6" t="s">
        <v>59</v>
      </c>
      <c r="B17" s="6" t="s">
        <v>60</v>
      </c>
      <c r="C17" s="7">
        <v>816900</v>
      </c>
      <c r="D17" s="8" t="s">
        <v>61</v>
      </c>
      <c r="E17" s="7">
        <v>6793193102</v>
      </c>
      <c r="F17" s="7">
        <v>384985998</v>
      </c>
      <c r="G17" s="32" t="s">
        <v>117</v>
      </c>
      <c r="H17" s="33" t="s">
        <v>62</v>
      </c>
      <c r="I17" s="33" t="s">
        <v>63</v>
      </c>
      <c r="J17" s="7" t="s">
        <v>64</v>
      </c>
      <c r="K17" s="7" t="s">
        <v>65</v>
      </c>
      <c r="L17" s="7" t="s">
        <v>65</v>
      </c>
      <c r="M17" s="7" t="s">
        <v>65</v>
      </c>
      <c r="N17" s="7" t="s">
        <v>66</v>
      </c>
      <c r="O17" s="7">
        <v>25</v>
      </c>
      <c r="P17" s="7">
        <v>56</v>
      </c>
      <c r="Q17" s="7" t="s">
        <v>136</v>
      </c>
      <c r="R17" s="7" t="s">
        <v>64</v>
      </c>
      <c r="S17" s="7" t="s">
        <v>67</v>
      </c>
      <c r="T17" s="7" t="s">
        <v>65</v>
      </c>
      <c r="U17" s="7" t="s">
        <v>65</v>
      </c>
      <c r="V17" s="7" t="s">
        <v>66</v>
      </c>
      <c r="W17" s="7">
        <v>23</v>
      </c>
      <c r="X17" s="7">
        <v>25</v>
      </c>
      <c r="Y17" s="7" t="s">
        <v>136</v>
      </c>
      <c r="Z17" s="7" t="s">
        <v>61</v>
      </c>
      <c r="AA17" s="7" t="s">
        <v>68</v>
      </c>
      <c r="AB17" s="7" t="s">
        <v>64</v>
      </c>
      <c r="AC17" s="7" t="s">
        <v>67</v>
      </c>
      <c r="AD17" s="7" t="s">
        <v>65</v>
      </c>
      <c r="AE17" s="7" t="s">
        <v>65</v>
      </c>
      <c r="AF17" s="7" t="s">
        <v>69</v>
      </c>
      <c r="AG17" s="10" t="s">
        <v>118</v>
      </c>
      <c r="AH17" s="46" t="s">
        <v>119</v>
      </c>
      <c r="AI17" s="47" t="s">
        <v>137</v>
      </c>
      <c r="AJ17" s="47" t="s">
        <v>70</v>
      </c>
      <c r="AK17" s="47">
        <v>1</v>
      </c>
      <c r="AL17" s="48">
        <v>101.55</v>
      </c>
      <c r="AM17" s="49">
        <f>AO17/AL17</f>
        <v>18611.521418020679</v>
      </c>
      <c r="AN17" s="50">
        <v>46184</v>
      </c>
      <c r="AO17" s="51">
        <f>1890000</f>
        <v>1890000</v>
      </c>
      <c r="AP17" s="50">
        <f>AN17</f>
        <v>46184</v>
      </c>
      <c r="AQ17" s="49">
        <f t="shared" si="8"/>
        <v>1890000</v>
      </c>
      <c r="AR17" s="27">
        <f>AN17</f>
        <v>46184</v>
      </c>
      <c r="AS17" s="10" t="s">
        <v>61</v>
      </c>
      <c r="AT17" s="10" t="s">
        <v>61</v>
      </c>
      <c r="AU17" s="10">
        <v>0</v>
      </c>
      <c r="AV17" s="27">
        <f>AN17</f>
        <v>46184</v>
      </c>
      <c r="AW17" s="10" t="s">
        <v>61</v>
      </c>
      <c r="AX17" s="10" t="s">
        <v>61</v>
      </c>
      <c r="AY17" s="10" t="s">
        <v>61</v>
      </c>
      <c r="AZ17" s="10" t="s">
        <v>61</v>
      </c>
      <c r="BA17" s="10" t="s">
        <v>72</v>
      </c>
      <c r="BB17" s="10" t="s">
        <v>73</v>
      </c>
      <c r="BC17" s="27">
        <f>AN17</f>
        <v>46184</v>
      </c>
      <c r="BD17" s="10" t="s">
        <v>61</v>
      </c>
      <c r="BE17" s="12" t="s">
        <v>61</v>
      </c>
      <c r="BF17" s="10" t="s">
        <v>61</v>
      </c>
      <c r="BG17" s="34" t="s">
        <v>74</v>
      </c>
    </row>
    <row r="18" spans="1:59" ht="15" customHeight="1" x14ac:dyDescent="0.2">
      <c r="A18" s="6" t="s">
        <v>59</v>
      </c>
      <c r="B18" s="6" t="s">
        <v>60</v>
      </c>
      <c r="C18" s="7">
        <v>816900</v>
      </c>
      <c r="D18" s="8" t="s">
        <v>61</v>
      </c>
      <c r="E18" s="7">
        <v>6793193102</v>
      </c>
      <c r="F18" s="7">
        <v>384985998</v>
      </c>
      <c r="G18" s="32" t="s">
        <v>120</v>
      </c>
      <c r="H18" s="33" t="s">
        <v>62</v>
      </c>
      <c r="I18" s="33" t="s">
        <v>63</v>
      </c>
      <c r="J18" s="7" t="s">
        <v>64</v>
      </c>
      <c r="K18" s="7" t="s">
        <v>65</v>
      </c>
      <c r="L18" s="7" t="s">
        <v>65</v>
      </c>
      <c r="M18" s="7" t="s">
        <v>65</v>
      </c>
      <c r="N18" s="7" t="s">
        <v>66</v>
      </c>
      <c r="O18" s="7">
        <v>25</v>
      </c>
      <c r="P18" s="7">
        <v>56</v>
      </c>
      <c r="Q18" s="7" t="s">
        <v>136</v>
      </c>
      <c r="R18" s="7" t="s">
        <v>64</v>
      </c>
      <c r="S18" s="7" t="s">
        <v>67</v>
      </c>
      <c r="T18" s="7" t="s">
        <v>65</v>
      </c>
      <c r="U18" s="7" t="s">
        <v>65</v>
      </c>
      <c r="V18" s="7" t="s">
        <v>66</v>
      </c>
      <c r="W18" s="7">
        <v>23</v>
      </c>
      <c r="X18" s="7">
        <v>25</v>
      </c>
      <c r="Y18" s="7" t="s">
        <v>136</v>
      </c>
      <c r="Z18" s="7" t="s">
        <v>61</v>
      </c>
      <c r="AA18" s="7" t="s">
        <v>68</v>
      </c>
      <c r="AB18" s="7" t="s">
        <v>64</v>
      </c>
      <c r="AC18" s="7" t="s">
        <v>67</v>
      </c>
      <c r="AD18" s="7" t="s">
        <v>65</v>
      </c>
      <c r="AE18" s="7" t="s">
        <v>65</v>
      </c>
      <c r="AF18" s="7" t="s">
        <v>69</v>
      </c>
      <c r="AG18" s="10" t="s">
        <v>118</v>
      </c>
      <c r="AH18" s="9" t="s">
        <v>121</v>
      </c>
      <c r="AI18" s="10" t="s">
        <v>137</v>
      </c>
      <c r="AJ18" s="10" t="s">
        <v>70</v>
      </c>
      <c r="AK18" s="10">
        <v>2</v>
      </c>
      <c r="AL18" s="21">
        <v>101.88</v>
      </c>
      <c r="AM18" s="11">
        <f t="shared" si="5"/>
        <v>22232.430310168827</v>
      </c>
      <c r="AN18" s="27">
        <v>46125</v>
      </c>
      <c r="AO18" s="30">
        <f>2265040</f>
        <v>2265040</v>
      </c>
      <c r="AP18" s="27">
        <f>AN18</f>
        <v>46125</v>
      </c>
      <c r="AQ18" s="31">
        <f>AO18</f>
        <v>2265040</v>
      </c>
      <c r="AR18" s="27">
        <f>AN18</f>
        <v>46125</v>
      </c>
      <c r="AS18" s="10" t="s">
        <v>61</v>
      </c>
      <c r="AT18" s="10" t="s">
        <v>61</v>
      </c>
      <c r="AU18" s="10">
        <v>0</v>
      </c>
      <c r="AV18" s="29">
        <f>AN18</f>
        <v>46125</v>
      </c>
      <c r="AW18" s="10" t="s">
        <v>61</v>
      </c>
      <c r="AX18" s="10" t="s">
        <v>61</v>
      </c>
      <c r="AY18" s="10" t="s">
        <v>61</v>
      </c>
      <c r="AZ18" s="10" t="s">
        <v>61</v>
      </c>
      <c r="BA18" s="10" t="s">
        <v>72</v>
      </c>
      <c r="BB18" s="10" t="s">
        <v>73</v>
      </c>
      <c r="BC18" s="29">
        <f>AN18</f>
        <v>46125</v>
      </c>
      <c r="BD18" s="10" t="s">
        <v>61</v>
      </c>
      <c r="BE18" s="12" t="s">
        <v>61</v>
      </c>
      <c r="BF18" s="10" t="s">
        <v>61</v>
      </c>
      <c r="BG18" s="34" t="s">
        <v>74</v>
      </c>
    </row>
    <row r="19" spans="1:59" ht="15" customHeight="1" x14ac:dyDescent="0.2">
      <c r="A19" s="6" t="s">
        <v>59</v>
      </c>
      <c r="B19" s="6" t="s">
        <v>60</v>
      </c>
      <c r="C19" s="7">
        <v>816900</v>
      </c>
      <c r="D19" s="8" t="s">
        <v>61</v>
      </c>
      <c r="E19" s="7">
        <v>6793193102</v>
      </c>
      <c r="F19" s="7">
        <v>384985998</v>
      </c>
      <c r="G19" s="32" t="s">
        <v>122</v>
      </c>
      <c r="H19" s="33" t="s">
        <v>62</v>
      </c>
      <c r="I19" s="33" t="s">
        <v>63</v>
      </c>
      <c r="J19" s="7" t="s">
        <v>64</v>
      </c>
      <c r="K19" s="7" t="s">
        <v>65</v>
      </c>
      <c r="L19" s="7" t="s">
        <v>65</v>
      </c>
      <c r="M19" s="7" t="s">
        <v>65</v>
      </c>
      <c r="N19" s="7" t="s">
        <v>66</v>
      </c>
      <c r="O19" s="7">
        <v>25</v>
      </c>
      <c r="P19" s="7">
        <v>56</v>
      </c>
      <c r="Q19" s="7" t="s">
        <v>136</v>
      </c>
      <c r="R19" s="7" t="s">
        <v>64</v>
      </c>
      <c r="S19" s="7" t="s">
        <v>67</v>
      </c>
      <c r="T19" s="7" t="s">
        <v>65</v>
      </c>
      <c r="U19" s="7" t="s">
        <v>65</v>
      </c>
      <c r="V19" s="7" t="s">
        <v>66</v>
      </c>
      <c r="W19" s="7">
        <v>23</v>
      </c>
      <c r="X19" s="7">
        <v>25</v>
      </c>
      <c r="Y19" s="7" t="s">
        <v>136</v>
      </c>
      <c r="Z19" s="7" t="s">
        <v>61</v>
      </c>
      <c r="AA19" s="7" t="s">
        <v>68</v>
      </c>
      <c r="AB19" s="7" t="s">
        <v>64</v>
      </c>
      <c r="AC19" s="7" t="s">
        <v>67</v>
      </c>
      <c r="AD19" s="7" t="s">
        <v>65</v>
      </c>
      <c r="AE19" s="7" t="s">
        <v>65</v>
      </c>
      <c r="AF19" s="7" t="s">
        <v>69</v>
      </c>
      <c r="AG19" s="10" t="s">
        <v>123</v>
      </c>
      <c r="AH19" s="9" t="s">
        <v>124</v>
      </c>
      <c r="AI19" s="10" t="s">
        <v>137</v>
      </c>
      <c r="AJ19" s="10" t="s">
        <v>70</v>
      </c>
      <c r="AK19" s="10">
        <v>2</v>
      </c>
      <c r="AL19" s="20">
        <v>83.08</v>
      </c>
      <c r="AM19" s="11">
        <f t="shared" si="5"/>
        <v>20788.258305247953</v>
      </c>
      <c r="AN19" s="10" t="s">
        <v>71</v>
      </c>
      <c r="AO19" s="30">
        <v>1727088.5</v>
      </c>
      <c r="AP19" s="10" t="s">
        <v>71</v>
      </c>
      <c r="AQ19" s="11">
        <f t="shared" si="8"/>
        <v>1727088.5</v>
      </c>
      <c r="AR19" s="10" t="s">
        <v>71</v>
      </c>
      <c r="AS19" s="10" t="s">
        <v>61</v>
      </c>
      <c r="AT19" s="10" t="s">
        <v>61</v>
      </c>
      <c r="AU19" s="10">
        <v>0</v>
      </c>
      <c r="AV19" s="10" t="s">
        <v>71</v>
      </c>
      <c r="AW19" s="10" t="s">
        <v>61</v>
      </c>
      <c r="AX19" s="10" t="s">
        <v>61</v>
      </c>
      <c r="AY19" s="10" t="s">
        <v>61</v>
      </c>
      <c r="AZ19" s="10" t="s">
        <v>61</v>
      </c>
      <c r="BA19" s="10" t="s">
        <v>72</v>
      </c>
      <c r="BB19" s="10" t="s">
        <v>73</v>
      </c>
      <c r="BC19" s="10" t="s">
        <v>71</v>
      </c>
      <c r="BD19" s="10" t="s">
        <v>61</v>
      </c>
      <c r="BE19" s="12" t="s">
        <v>61</v>
      </c>
      <c r="BF19" s="10" t="s">
        <v>61</v>
      </c>
      <c r="BG19" s="34" t="s">
        <v>74</v>
      </c>
    </row>
    <row r="20" spans="1:59" ht="15" customHeight="1" x14ac:dyDescent="0.2">
      <c r="A20" s="6" t="s">
        <v>59</v>
      </c>
      <c r="B20" s="6" t="s">
        <v>60</v>
      </c>
      <c r="C20" s="7">
        <v>816900</v>
      </c>
      <c r="D20" s="8" t="s">
        <v>61</v>
      </c>
      <c r="E20" s="7">
        <v>6793193102</v>
      </c>
      <c r="F20" s="7">
        <v>384985998</v>
      </c>
      <c r="G20" s="32" t="s">
        <v>125</v>
      </c>
      <c r="H20" s="33" t="s">
        <v>62</v>
      </c>
      <c r="I20" s="33" t="s">
        <v>63</v>
      </c>
      <c r="J20" s="7" t="s">
        <v>64</v>
      </c>
      <c r="K20" s="7" t="s">
        <v>65</v>
      </c>
      <c r="L20" s="7" t="s">
        <v>65</v>
      </c>
      <c r="M20" s="7" t="s">
        <v>65</v>
      </c>
      <c r="N20" s="7" t="s">
        <v>66</v>
      </c>
      <c r="O20" s="7">
        <v>25</v>
      </c>
      <c r="P20" s="7">
        <v>56</v>
      </c>
      <c r="Q20" s="7" t="s">
        <v>136</v>
      </c>
      <c r="R20" s="7" t="s">
        <v>64</v>
      </c>
      <c r="S20" s="7" t="s">
        <v>67</v>
      </c>
      <c r="T20" s="7" t="s">
        <v>65</v>
      </c>
      <c r="U20" s="7" t="s">
        <v>65</v>
      </c>
      <c r="V20" s="7" t="s">
        <v>66</v>
      </c>
      <c r="W20" s="7">
        <v>23</v>
      </c>
      <c r="X20" s="7">
        <v>25</v>
      </c>
      <c r="Y20" s="7" t="s">
        <v>136</v>
      </c>
      <c r="Z20" s="7" t="s">
        <v>61</v>
      </c>
      <c r="AA20" s="7" t="s">
        <v>68</v>
      </c>
      <c r="AB20" s="7" t="s">
        <v>64</v>
      </c>
      <c r="AC20" s="7" t="s">
        <v>67</v>
      </c>
      <c r="AD20" s="7" t="s">
        <v>65</v>
      </c>
      <c r="AE20" s="7" t="s">
        <v>65</v>
      </c>
      <c r="AF20" s="7" t="s">
        <v>69</v>
      </c>
      <c r="AG20" s="10" t="s">
        <v>126</v>
      </c>
      <c r="AH20" s="46" t="s">
        <v>127</v>
      </c>
      <c r="AI20" s="47" t="s">
        <v>137</v>
      </c>
      <c r="AJ20" s="47" t="s">
        <v>70</v>
      </c>
      <c r="AK20" s="47">
        <v>1</v>
      </c>
      <c r="AL20" s="48">
        <v>101.89</v>
      </c>
      <c r="AM20" s="49">
        <f t="shared" si="5"/>
        <v>18549.416036902541</v>
      </c>
      <c r="AN20" s="50">
        <v>46184</v>
      </c>
      <c r="AO20" s="51">
        <v>1890000</v>
      </c>
      <c r="AP20" s="50">
        <f t="shared" ref="AP20:AP24" si="9">AN20</f>
        <v>46184</v>
      </c>
      <c r="AQ20" s="49">
        <f t="shared" si="8"/>
        <v>1890000</v>
      </c>
      <c r="AR20" s="50">
        <f>AN20</f>
        <v>46184</v>
      </c>
      <c r="AS20" s="47" t="s">
        <v>61</v>
      </c>
      <c r="AT20" s="47" t="s">
        <v>61</v>
      </c>
      <c r="AU20" s="47">
        <v>0</v>
      </c>
      <c r="AV20" s="50">
        <f>AN20</f>
        <v>46184</v>
      </c>
      <c r="AW20" s="47" t="s">
        <v>61</v>
      </c>
      <c r="AX20" s="47" t="s">
        <v>61</v>
      </c>
      <c r="AY20" s="47" t="s">
        <v>61</v>
      </c>
      <c r="AZ20" s="47" t="s">
        <v>61</v>
      </c>
      <c r="BA20" s="47" t="s">
        <v>72</v>
      </c>
      <c r="BB20" s="47" t="s">
        <v>73</v>
      </c>
      <c r="BC20" s="50">
        <f t="shared" ref="BC20:BC24" si="10">AN20</f>
        <v>46184</v>
      </c>
      <c r="BD20" s="10" t="s">
        <v>61</v>
      </c>
      <c r="BE20" s="12" t="s">
        <v>61</v>
      </c>
      <c r="BF20" s="10" t="s">
        <v>61</v>
      </c>
      <c r="BG20" s="34" t="s">
        <v>74</v>
      </c>
    </row>
    <row r="21" spans="1:59" ht="15" customHeight="1" x14ac:dyDescent="0.2">
      <c r="A21" s="6" t="s">
        <v>59</v>
      </c>
      <c r="B21" s="6" t="s">
        <v>60</v>
      </c>
      <c r="C21" s="7">
        <v>816900</v>
      </c>
      <c r="D21" s="8" t="s">
        <v>61</v>
      </c>
      <c r="E21" s="7">
        <v>6793193102</v>
      </c>
      <c r="F21" s="7">
        <v>384985998</v>
      </c>
      <c r="G21" s="32" t="s">
        <v>125</v>
      </c>
      <c r="H21" s="33" t="s">
        <v>62</v>
      </c>
      <c r="I21" s="33" t="s">
        <v>63</v>
      </c>
      <c r="J21" s="7" t="s">
        <v>64</v>
      </c>
      <c r="K21" s="7" t="s">
        <v>65</v>
      </c>
      <c r="L21" s="7" t="s">
        <v>65</v>
      </c>
      <c r="M21" s="7" t="s">
        <v>65</v>
      </c>
      <c r="N21" s="7" t="s">
        <v>66</v>
      </c>
      <c r="O21" s="7">
        <v>25</v>
      </c>
      <c r="P21" s="7">
        <v>56</v>
      </c>
      <c r="Q21" s="7" t="s">
        <v>136</v>
      </c>
      <c r="R21" s="7" t="s">
        <v>64</v>
      </c>
      <c r="S21" s="7" t="s">
        <v>67</v>
      </c>
      <c r="T21" s="7" t="s">
        <v>65</v>
      </c>
      <c r="U21" s="7" t="s">
        <v>65</v>
      </c>
      <c r="V21" s="7" t="s">
        <v>66</v>
      </c>
      <c r="W21" s="7">
        <v>23</v>
      </c>
      <c r="X21" s="7">
        <v>25</v>
      </c>
      <c r="Y21" s="7" t="s">
        <v>136</v>
      </c>
      <c r="Z21" s="7" t="s">
        <v>61</v>
      </c>
      <c r="AA21" s="7" t="s">
        <v>68</v>
      </c>
      <c r="AB21" s="7" t="s">
        <v>64</v>
      </c>
      <c r="AC21" s="7" t="s">
        <v>67</v>
      </c>
      <c r="AD21" s="7" t="s">
        <v>65</v>
      </c>
      <c r="AE21" s="7" t="s">
        <v>65</v>
      </c>
      <c r="AF21" s="7" t="s">
        <v>69</v>
      </c>
      <c r="AG21" s="35" t="s">
        <v>134</v>
      </c>
      <c r="AH21" s="52" t="s">
        <v>135</v>
      </c>
      <c r="AI21" s="48" t="s">
        <v>137</v>
      </c>
      <c r="AJ21" s="47" t="s">
        <v>70</v>
      </c>
      <c r="AK21" s="47">
        <v>1</v>
      </c>
      <c r="AL21" s="48">
        <v>101.88</v>
      </c>
      <c r="AM21" s="49">
        <f>AO21/AL21</f>
        <v>18551.236749116608</v>
      </c>
      <c r="AN21" s="50">
        <v>46184</v>
      </c>
      <c r="AO21" s="51">
        <v>1890000</v>
      </c>
      <c r="AP21" s="50">
        <f t="shared" si="9"/>
        <v>46184</v>
      </c>
      <c r="AQ21" s="49">
        <f>AO21</f>
        <v>1890000</v>
      </c>
      <c r="AR21" s="50">
        <f>AN21</f>
        <v>46184</v>
      </c>
      <c r="AS21" s="47" t="s">
        <v>61</v>
      </c>
      <c r="AT21" s="47" t="s">
        <v>61</v>
      </c>
      <c r="AU21" s="47">
        <v>0</v>
      </c>
      <c r="AV21" s="50">
        <f>AN21</f>
        <v>46184</v>
      </c>
      <c r="AW21" s="47" t="s">
        <v>61</v>
      </c>
      <c r="AX21" s="47" t="s">
        <v>61</v>
      </c>
      <c r="AY21" s="47" t="s">
        <v>61</v>
      </c>
      <c r="AZ21" s="47" t="s">
        <v>61</v>
      </c>
      <c r="BA21" s="47" t="s">
        <v>72</v>
      </c>
      <c r="BB21" s="47" t="s">
        <v>73</v>
      </c>
      <c r="BC21" s="50">
        <f t="shared" si="10"/>
        <v>46184</v>
      </c>
      <c r="BD21" s="10" t="s">
        <v>61</v>
      </c>
      <c r="BE21" s="12" t="s">
        <v>61</v>
      </c>
      <c r="BF21" s="10" t="s">
        <v>61</v>
      </c>
      <c r="BG21" s="34" t="s">
        <v>74</v>
      </c>
    </row>
    <row r="22" spans="1:59" ht="15" customHeight="1" x14ac:dyDescent="0.2">
      <c r="A22" s="6" t="s">
        <v>59</v>
      </c>
      <c r="B22" s="6" t="s">
        <v>60</v>
      </c>
      <c r="C22" s="7">
        <v>816900</v>
      </c>
      <c r="D22" s="8" t="s">
        <v>61</v>
      </c>
      <c r="E22" s="7">
        <v>6793193102</v>
      </c>
      <c r="F22" s="7">
        <v>384985998</v>
      </c>
      <c r="G22" s="32" t="s">
        <v>125</v>
      </c>
      <c r="H22" s="33" t="s">
        <v>62</v>
      </c>
      <c r="I22" s="33" t="s">
        <v>63</v>
      </c>
      <c r="J22" s="7" t="s">
        <v>64</v>
      </c>
      <c r="K22" s="7" t="s">
        <v>65</v>
      </c>
      <c r="L22" s="7" t="s">
        <v>65</v>
      </c>
      <c r="M22" s="7" t="s">
        <v>65</v>
      </c>
      <c r="N22" s="7" t="s">
        <v>66</v>
      </c>
      <c r="O22" s="7">
        <v>25</v>
      </c>
      <c r="P22" s="7">
        <v>56</v>
      </c>
      <c r="Q22" s="7" t="s">
        <v>136</v>
      </c>
      <c r="R22" s="7" t="s">
        <v>64</v>
      </c>
      <c r="S22" s="7" t="s">
        <v>67</v>
      </c>
      <c r="T22" s="7" t="s">
        <v>65</v>
      </c>
      <c r="U22" s="7" t="s">
        <v>65</v>
      </c>
      <c r="V22" s="7" t="s">
        <v>66</v>
      </c>
      <c r="W22" s="7">
        <v>23</v>
      </c>
      <c r="X22" s="7">
        <v>25</v>
      </c>
      <c r="Y22" s="7" t="s">
        <v>136</v>
      </c>
      <c r="Z22" s="7" t="s">
        <v>61</v>
      </c>
      <c r="AA22" s="7" t="s">
        <v>68</v>
      </c>
      <c r="AB22" s="7" t="s">
        <v>64</v>
      </c>
      <c r="AC22" s="7" t="s">
        <v>67</v>
      </c>
      <c r="AD22" s="7" t="s">
        <v>65</v>
      </c>
      <c r="AE22" s="7" t="s">
        <v>65</v>
      </c>
      <c r="AF22" s="7" t="s">
        <v>69</v>
      </c>
      <c r="AG22" s="35" t="s">
        <v>134</v>
      </c>
      <c r="AH22" s="36" t="s">
        <v>133</v>
      </c>
      <c r="AI22" s="10" t="s">
        <v>137</v>
      </c>
      <c r="AJ22" s="10" t="s">
        <v>70</v>
      </c>
      <c r="AK22" s="10">
        <v>2</v>
      </c>
      <c r="AL22" s="21">
        <v>101.95</v>
      </c>
      <c r="AM22" s="11">
        <f t="shared" si="5"/>
        <v>22227.935262383522</v>
      </c>
      <c r="AN22" s="29">
        <v>46125</v>
      </c>
      <c r="AO22" s="30">
        <f>2266138</f>
        <v>2266138</v>
      </c>
      <c r="AP22" s="29">
        <f t="shared" si="9"/>
        <v>46125</v>
      </c>
      <c r="AQ22" s="31">
        <f>AO22</f>
        <v>2266138</v>
      </c>
      <c r="AR22" s="29">
        <f>AN22</f>
        <v>46125</v>
      </c>
      <c r="AS22" s="10" t="s">
        <v>61</v>
      </c>
      <c r="AT22" s="10" t="s">
        <v>61</v>
      </c>
      <c r="AU22" s="10">
        <v>0</v>
      </c>
      <c r="AV22" s="29">
        <f>AN22</f>
        <v>46125</v>
      </c>
      <c r="AW22" s="10" t="s">
        <v>61</v>
      </c>
      <c r="AX22" s="10" t="s">
        <v>61</v>
      </c>
      <c r="AY22" s="10" t="s">
        <v>61</v>
      </c>
      <c r="AZ22" s="10" t="s">
        <v>61</v>
      </c>
      <c r="BA22" s="10" t="s">
        <v>72</v>
      </c>
      <c r="BB22" s="10" t="s">
        <v>73</v>
      </c>
      <c r="BC22" s="29">
        <f t="shared" si="10"/>
        <v>46125</v>
      </c>
      <c r="BD22" s="10" t="s">
        <v>61</v>
      </c>
      <c r="BE22" s="12" t="s">
        <v>61</v>
      </c>
      <c r="BF22" s="10" t="s">
        <v>61</v>
      </c>
      <c r="BG22" s="34" t="s">
        <v>74</v>
      </c>
    </row>
    <row r="23" spans="1:59" ht="15" customHeight="1" x14ac:dyDescent="0.2">
      <c r="A23" s="6" t="s">
        <v>59</v>
      </c>
      <c r="B23" s="6" t="s">
        <v>60</v>
      </c>
      <c r="C23" s="7">
        <v>816900</v>
      </c>
      <c r="D23" s="8" t="s">
        <v>61</v>
      </c>
      <c r="E23" s="7">
        <v>6793193102</v>
      </c>
      <c r="F23" s="7">
        <v>384985998</v>
      </c>
      <c r="G23" s="32" t="s">
        <v>129</v>
      </c>
      <c r="H23" s="33" t="s">
        <v>62</v>
      </c>
      <c r="I23" s="33" t="s">
        <v>63</v>
      </c>
      <c r="J23" s="7" t="s">
        <v>64</v>
      </c>
      <c r="K23" s="7" t="s">
        <v>65</v>
      </c>
      <c r="L23" s="7" t="s">
        <v>65</v>
      </c>
      <c r="M23" s="7" t="s">
        <v>65</v>
      </c>
      <c r="N23" s="7" t="s">
        <v>66</v>
      </c>
      <c r="O23" s="7">
        <v>25</v>
      </c>
      <c r="P23" s="7">
        <v>56</v>
      </c>
      <c r="Q23" s="7" t="s">
        <v>136</v>
      </c>
      <c r="R23" s="7" t="s">
        <v>64</v>
      </c>
      <c r="S23" s="7" t="s">
        <v>67</v>
      </c>
      <c r="T23" s="7" t="s">
        <v>65</v>
      </c>
      <c r="U23" s="7" t="s">
        <v>65</v>
      </c>
      <c r="V23" s="7" t="s">
        <v>66</v>
      </c>
      <c r="W23" s="7">
        <v>23</v>
      </c>
      <c r="X23" s="7">
        <v>25</v>
      </c>
      <c r="Y23" s="7" t="s">
        <v>136</v>
      </c>
      <c r="Z23" s="7" t="s">
        <v>61</v>
      </c>
      <c r="AA23" s="7" t="s">
        <v>68</v>
      </c>
      <c r="AB23" s="7" t="s">
        <v>64</v>
      </c>
      <c r="AC23" s="7" t="s">
        <v>67</v>
      </c>
      <c r="AD23" s="7" t="s">
        <v>65</v>
      </c>
      <c r="AE23" s="7" t="s">
        <v>65</v>
      </c>
      <c r="AF23" s="37" t="s">
        <v>69</v>
      </c>
      <c r="AG23" s="38" t="s">
        <v>128</v>
      </c>
      <c r="AH23" s="39" t="s">
        <v>131</v>
      </c>
      <c r="AI23" s="12" t="s">
        <v>137</v>
      </c>
      <c r="AJ23" s="38" t="s">
        <v>70</v>
      </c>
      <c r="AK23" s="38">
        <v>1</v>
      </c>
      <c r="AL23" s="20">
        <v>101.76</v>
      </c>
      <c r="AM23" s="40">
        <f t="shared" si="5"/>
        <v>20063.910180817609</v>
      </c>
      <c r="AN23" s="41">
        <v>46125</v>
      </c>
      <c r="AO23" s="42">
        <f>2041703.5</f>
        <v>2041703.5</v>
      </c>
      <c r="AP23" s="41">
        <f t="shared" si="9"/>
        <v>46125</v>
      </c>
      <c r="AQ23" s="40">
        <f t="shared" si="8"/>
        <v>2041703.5</v>
      </c>
      <c r="AR23" s="41">
        <f>AN23</f>
        <v>46125</v>
      </c>
      <c r="AS23" s="38" t="s">
        <v>61</v>
      </c>
      <c r="AT23" s="38" t="s">
        <v>61</v>
      </c>
      <c r="AU23" s="38">
        <v>0</v>
      </c>
      <c r="AV23" s="41">
        <f>AN23</f>
        <v>46125</v>
      </c>
      <c r="AW23" s="43" t="s">
        <v>61</v>
      </c>
      <c r="AX23" s="10" t="s">
        <v>61</v>
      </c>
      <c r="AY23" s="10" t="s">
        <v>61</v>
      </c>
      <c r="AZ23" s="10" t="s">
        <v>61</v>
      </c>
      <c r="BA23" s="10" t="s">
        <v>72</v>
      </c>
      <c r="BB23" s="12" t="s">
        <v>73</v>
      </c>
      <c r="BC23" s="41">
        <f t="shared" si="10"/>
        <v>46125</v>
      </c>
      <c r="BD23" s="43" t="s">
        <v>61</v>
      </c>
      <c r="BE23" s="12" t="s">
        <v>61</v>
      </c>
      <c r="BF23" s="10" t="s">
        <v>61</v>
      </c>
      <c r="BG23" s="34" t="s">
        <v>74</v>
      </c>
    </row>
    <row r="24" spans="1:59" ht="15" customHeight="1" x14ac:dyDescent="0.2">
      <c r="A24" s="6" t="s">
        <v>59</v>
      </c>
      <c r="B24" s="6" t="s">
        <v>60</v>
      </c>
      <c r="C24" s="7">
        <v>816900</v>
      </c>
      <c r="D24" s="8" t="s">
        <v>61</v>
      </c>
      <c r="E24" s="7">
        <v>6793193102</v>
      </c>
      <c r="F24" s="7">
        <v>384985998</v>
      </c>
      <c r="G24" s="32" t="s">
        <v>129</v>
      </c>
      <c r="H24" s="33" t="s">
        <v>62</v>
      </c>
      <c r="I24" s="33" t="s">
        <v>63</v>
      </c>
      <c r="J24" s="7" t="s">
        <v>64</v>
      </c>
      <c r="K24" s="7" t="s">
        <v>65</v>
      </c>
      <c r="L24" s="7" t="s">
        <v>65</v>
      </c>
      <c r="M24" s="7" t="s">
        <v>65</v>
      </c>
      <c r="N24" s="7" t="s">
        <v>66</v>
      </c>
      <c r="O24" s="7">
        <v>25</v>
      </c>
      <c r="P24" s="7">
        <v>56</v>
      </c>
      <c r="Q24" s="7" t="s">
        <v>136</v>
      </c>
      <c r="R24" s="7" t="s">
        <v>64</v>
      </c>
      <c r="S24" s="7" t="s">
        <v>67</v>
      </c>
      <c r="T24" s="7" t="s">
        <v>65</v>
      </c>
      <c r="U24" s="7" t="s">
        <v>65</v>
      </c>
      <c r="V24" s="7" t="s">
        <v>66</v>
      </c>
      <c r="W24" s="7">
        <v>23</v>
      </c>
      <c r="X24" s="7">
        <v>25</v>
      </c>
      <c r="Y24" s="7" t="s">
        <v>136</v>
      </c>
      <c r="Z24" s="7" t="s">
        <v>61</v>
      </c>
      <c r="AA24" s="7" t="s">
        <v>68</v>
      </c>
      <c r="AB24" s="7" t="s">
        <v>64</v>
      </c>
      <c r="AC24" s="7" t="s">
        <v>67</v>
      </c>
      <c r="AD24" s="7" t="s">
        <v>65</v>
      </c>
      <c r="AE24" s="7" t="s">
        <v>65</v>
      </c>
      <c r="AF24" s="37" t="s">
        <v>69</v>
      </c>
      <c r="AG24" s="38" t="s">
        <v>130</v>
      </c>
      <c r="AH24" s="44" t="s">
        <v>132</v>
      </c>
      <c r="AI24" s="12" t="s">
        <v>137</v>
      </c>
      <c r="AJ24" s="38" t="s">
        <v>70</v>
      </c>
      <c r="AK24" s="38">
        <v>1</v>
      </c>
      <c r="AL24" s="20">
        <v>101.6</v>
      </c>
      <c r="AM24" s="40">
        <f t="shared" si="5"/>
        <v>20073.223425196851</v>
      </c>
      <c r="AN24" s="41">
        <v>46125</v>
      </c>
      <c r="AO24" s="42">
        <f>2039439.5</f>
        <v>2039439.5</v>
      </c>
      <c r="AP24" s="41">
        <f t="shared" si="9"/>
        <v>46125</v>
      </c>
      <c r="AQ24" s="40">
        <f t="shared" si="8"/>
        <v>2039439.5</v>
      </c>
      <c r="AR24" s="41">
        <f>AP24</f>
        <v>46125</v>
      </c>
      <c r="AS24" s="38" t="s">
        <v>61</v>
      </c>
      <c r="AT24" s="38" t="s">
        <v>61</v>
      </c>
      <c r="AU24" s="38">
        <v>0</v>
      </c>
      <c r="AV24" s="41">
        <f>AN24</f>
        <v>46125</v>
      </c>
      <c r="AW24" s="43" t="s">
        <v>61</v>
      </c>
      <c r="AX24" s="10" t="s">
        <v>61</v>
      </c>
      <c r="AY24" s="10" t="s">
        <v>61</v>
      </c>
      <c r="AZ24" s="10" t="s">
        <v>61</v>
      </c>
      <c r="BA24" s="10" t="s">
        <v>72</v>
      </c>
      <c r="BB24" s="12" t="s">
        <v>73</v>
      </c>
      <c r="BC24" s="41">
        <f t="shared" si="10"/>
        <v>46125</v>
      </c>
      <c r="BD24" s="43" t="s">
        <v>61</v>
      </c>
      <c r="BE24" s="12" t="s">
        <v>61</v>
      </c>
      <c r="BF24" s="10" t="s">
        <v>61</v>
      </c>
      <c r="BG24" s="34" t="s">
        <v>74</v>
      </c>
    </row>
    <row r="25" spans="1:59" ht="15" customHeight="1" x14ac:dyDescent="0.2"/>
  </sheetData>
  <hyperlinks>
    <hyperlink ref="I2:I22" r:id="rId1" display="https://wolavillage.pl" xr:uid="{1CA5E4F5-30EA-4B6A-940E-62899C51A858}"/>
    <hyperlink ref="H2:H22" r:id="rId2" display="sprzedaz@urba.pl" xr:uid="{132B6D8B-7DA7-4762-ABFC-1FBA39AC070E}"/>
    <hyperlink ref="G2:G22" r:id="rId3" display="+48 12 63 22 001" xr:uid="{EFE904DF-5BA0-43DD-8C89-4B7A356DD8B3}"/>
    <hyperlink ref="BG2:BG3" r:id="rId4" display="https://wolavillage.pl/" xr:uid="{487870B1-C556-45DA-BB12-CB6E5572FD0C}"/>
    <hyperlink ref="I23" r:id="rId5" xr:uid="{30311904-26AD-AC41-AD19-E2F61C5B4A1A}"/>
    <hyperlink ref="H23" r:id="rId6" xr:uid="{13105E99-4842-9748-B175-FB8938EE0541}"/>
    <hyperlink ref="G23" r:id="rId7" display="+48 12 63 22 001" xr:uid="{4B7D2490-305D-9D48-B0D0-58B7B5CED4CC}"/>
    <hyperlink ref="I24" r:id="rId8" xr:uid="{D953957A-1F3A-B445-B9A2-E3C81E8C7C8F}"/>
    <hyperlink ref="H24" r:id="rId9" xr:uid="{5FB666F6-4924-9043-8F85-9AE574C33D97}"/>
    <hyperlink ref="G24" r:id="rId10" display="+48 12 63 22 001" xr:uid="{5B300488-553B-4A4B-88E3-61B3EE58FC5A}"/>
    <hyperlink ref="I22" r:id="rId11" xr:uid="{91FED7B4-A6A8-CC4E-96EC-011F56C86487}"/>
    <hyperlink ref="H22" r:id="rId12" xr:uid="{AAE05C7C-EE78-9D43-9194-B1FBBF92AADC}"/>
    <hyperlink ref="G22" r:id="rId13" display="+48 12 63 22 001" xr:uid="{78C7D568-7190-8347-8EB5-5D0CAFA3C528}"/>
    <hyperlink ref="I21" r:id="rId14" xr:uid="{BEBDB452-CA4F-BE49-B04E-6A8CFD2F3332}"/>
    <hyperlink ref="H21" r:id="rId15" xr:uid="{986011C1-CEF9-2446-8B10-F2F31D5EF623}"/>
    <hyperlink ref="G21" r:id="rId16" display="+48 12 63 22 001" xr:uid="{B06AEDD6-06F2-6C4C-8F4F-8F37D4B28D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</dc:creator>
  <cp:keywords/>
  <dc:description/>
  <cp:lastModifiedBy>Hanna Mroziewicz</cp:lastModifiedBy>
  <cp:revision/>
  <dcterms:created xsi:type="dcterms:W3CDTF">2025-08-25T08:02:06Z</dcterms:created>
  <dcterms:modified xsi:type="dcterms:W3CDTF">2026-07-03T17:20:41Z</dcterms:modified>
  <cp:category/>
  <cp:contentStatus/>
</cp:coreProperties>
</file>