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cha\Desktop\"/>
    </mc:Choice>
  </mc:AlternateContent>
  <xr:revisionPtr revIDLastSave="0" documentId="13_ncr:1_{97B0F1D3-122B-42A7-B9EA-7024454A182F}" xr6:coauthVersionLast="47" xr6:coauthVersionMax="47" xr10:uidLastSave="{00000000-0000-0000-0000-000000000000}"/>
  <bookViews>
    <workbookView xWindow="19090" yWindow="-6460" windowWidth="19420" windowHeight="12220" xr2:uid="{336D2583-5C4C-4C42-9206-61D546232E49}"/>
  </bookViews>
  <sheets>
    <sheet name="Propozycja zakresu danych" sheetId="1" r:id="rId1"/>
    <sheet name="Wykaz kolumn w pioni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25" i="1" l="1"/>
  <c r="AN24" i="1"/>
  <c r="AN23" i="1"/>
  <c r="AN22" i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N4" i="1"/>
  <c r="AN3" i="1"/>
  <c r="AN2" i="1"/>
</calcChain>
</file>

<file path=xl/sharedStrings.xml><?xml version="1.0" encoding="utf-8"?>
<sst xmlns="http://schemas.openxmlformats.org/spreadsheetml/2006/main" count="1288" uniqueCount="157">
  <si>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</si>
  <si>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</si>
  <si>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</si>
  <si>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</si>
  <si>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</si>
  <si>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</si>
  <si>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</si>
  <si>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</si>
  <si>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</si>
  <si>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</si>
  <si>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</si>
  <si>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</si>
  <si>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</si>
  <si>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</si>
  <si>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</si>
  <si>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</si>
  <si>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</si>
  <si>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</si>
  <si>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</si>
  <si>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</si>
  <si>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</si>
  <si>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</si>
  <si>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</si>
  <si>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</si>
  <si>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</si>
  <si>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</si>
  <si>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</si>
  <si>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</si>
  <si>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</si>
  <si>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</si>
  <si>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</si>
  <si>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</si>
  <si>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</si>
  <si>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</si>
  <si>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</si>
  <si>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Nr lokalu nadany przez dewelopera</t>
  </si>
  <si>
    <t>Wyszczególnienie cen i rodzajów pomieszczeń przynależnych z kolumny AN</t>
  </si>
  <si>
    <t>Wartość praw niezbędnych do korzystania z lokalu mieszkalnego lub domu jednorodzinnego [zł]</t>
  </si>
  <si>
    <t>Wyszczególnienie wartości i rodzajów praw z kolumny AP</t>
  </si>
  <si>
    <t>Wartość innych świadczeń pieniężnych, które nabywca zobowiązany jest spełnić na rzecz dewelopera w wykonaniu umowy przenoszącej własność [zł]</t>
  </si>
  <si>
    <t>Wyszczególnienie wartości i rodzajów innych świadczeń pieniężnych z kolumny AR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</si>
  <si>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</si>
  <si>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</si>
  <si>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</si>
  <si>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</si>
  <si>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</si>
  <si>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</si>
  <si>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</si>
  <si>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</si>
  <si>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</si>
  <si>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</si>
  <si>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</si>
  <si>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</si>
  <si>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</si>
  <si>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</si>
  <si>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</si>
  <si>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</si>
  <si>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</si>
  <si>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</si>
  <si>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</si>
  <si>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</si>
  <si>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</si>
  <si>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</si>
  <si>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</si>
  <si>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</si>
  <si>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</si>
  <si>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</si>
  <si>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</si>
  <si>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</si>
  <si>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</si>
  <si>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</si>
  <si>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</si>
  <si>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</si>
  <si>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</si>
  <si>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</si>
  <si>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</si>
  <si>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</si>
  <si>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</si>
  <si>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</si>
  <si>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</si>
  <si>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</si>
  <si>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Cena m 2 powierzchni użytkowej lokalu mieszkalnego / domu jednorodzinnego [zł]</t>
  </si>
  <si>
    <t>AM</t>
  </si>
  <si>
    <t>Cena całej nieruchomości lub jej części, będących przedmiotem umowy [zł]</t>
  </si>
  <si>
    <t>AN</t>
  </si>
  <si>
    <t>AO</t>
  </si>
  <si>
    <t>AP</t>
  </si>
  <si>
    <t>AQ</t>
  </si>
  <si>
    <t>AR</t>
  </si>
  <si>
    <t>AS</t>
  </si>
  <si>
    <t>AT</t>
  </si>
  <si>
    <t>Data ostatniej zmiany ceny lub świadczeń pieniężnych</t>
  </si>
  <si>
    <t>AU</t>
  </si>
  <si>
    <t>Adres strony internetowej, pod którym dostępny jest prospekt informacyjny</t>
  </si>
  <si>
    <t xml:space="preserve">Rodzaj nieruchomości: lokal mieszkalny, dom jednorodzinny </t>
  </si>
  <si>
    <t>Rodzaj nieruchomości: lokal mieszkalny, dom jednorodzinny</t>
  </si>
  <si>
    <t>Cena pomieszczeń przynależnych, o których mowa w art. 2 ust. 4 ustawy z dnia 24 czerwca 1994 r. o własności lokali (jeśli nie została ujęta w kolumnach AL, AM) [zł]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</si>
  <si>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</si>
  <si>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części nieruchomości będących przedmiotem umowy [zł]</t>
  </si>
  <si>
    <t>Oznaczenie części nieruchomości nadany przez dewelopera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</si>
  <si>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</si>
  <si>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</si>
  <si>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Cena lokalu mieszkalnego lub domu jednorodzinnego  przedmiotem umowy stanowiąca iloczym ceny m2 oraz powierzchni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</si>
  <si>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</si>
  <si>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</si>
  <si>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</si>
  <si>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</si>
  <si>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</si>
  <si>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</si>
  <si>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Cena lokalu mieszkalnego lub domu jednorodzinnego uwzględniająca cenę lokalu stanowiącą iloczyn powierzchni oraz metrażu i innych składowych ceny, o których mowa w art. 19a ust. 1 pkt 1), 2) lub 3)</t>
  </si>
  <si>
    <t>Nazwa przedsięwzięcia deweloperskiego lub zadania inwestycyjnego</t>
  </si>
  <si>
    <t>FIRMA MICHAŁOWSKI Henryk Michałowski sp.komandytowa</t>
  </si>
  <si>
    <t>Spółka Komandytowa</t>
  </si>
  <si>
    <t>sprzedaz@mieszkaniapniewystrzelecka.com.pl</t>
  </si>
  <si>
    <t>WIELKOPOLSKA</t>
  </si>
  <si>
    <t>SZAMOTULSKI</t>
  </si>
  <si>
    <t>PNIEWY</t>
  </si>
  <si>
    <t>BRAK</t>
  </si>
  <si>
    <t>NIE DOTYCZY</t>
  </si>
  <si>
    <t>LWÓWECKA</t>
  </si>
  <si>
    <t>-</t>
  </si>
  <si>
    <t>62-045</t>
  </si>
  <si>
    <t>STRZEELCKA</t>
  </si>
  <si>
    <t>TELEFONICZNY LUB MAILOWY</t>
  </si>
  <si>
    <t>LOKAL MIESZKALNY</t>
  </si>
  <si>
    <t>"FIRMA MICHAŁOWSKI" Henryk Michałowski Sp.komandytowa</t>
  </si>
  <si>
    <t>FIRMA MICHAŁOWSKI Henryk Michałowski Sp.komandytowa</t>
  </si>
  <si>
    <t>694455919, 69448894</t>
  </si>
  <si>
    <t>694455919, 694488294</t>
  </si>
  <si>
    <t>STRZELECKA</t>
  </si>
  <si>
    <t>62-45</t>
  </si>
  <si>
    <t>TELEFONICZNY/MAILOWY</t>
  </si>
  <si>
    <t xml:space="preserve">LOKAL MIESZKALNY </t>
  </si>
  <si>
    <t>LOKAL 1</t>
  </si>
  <si>
    <t>LOKAL 2</t>
  </si>
  <si>
    <t>LOKAL 3</t>
  </si>
  <si>
    <t>LOKAL 4</t>
  </si>
  <si>
    <t>LOKAL 5</t>
  </si>
  <si>
    <t>LOKAL 6</t>
  </si>
  <si>
    <t>LOKAL 10</t>
  </si>
  <si>
    <t>LOKAL 11</t>
  </si>
  <si>
    <t>LOKAL 12</t>
  </si>
  <si>
    <t>LOKAL 13</t>
  </si>
  <si>
    <t>LOKAL 14</t>
  </si>
  <si>
    <t>LOKAL 15</t>
  </si>
  <si>
    <t>LOKAL 20</t>
  </si>
  <si>
    <t>LOKAL 21</t>
  </si>
  <si>
    <t>LOKAL 22</t>
  </si>
  <si>
    <t>LOKAL 23</t>
  </si>
  <si>
    <t>LOKAL 24</t>
  </si>
  <si>
    <t>LOKAL 25</t>
  </si>
  <si>
    <t>LOKAL 30</t>
  </si>
  <si>
    <t>LOKAL 31</t>
  </si>
  <si>
    <t>LOKAL 32</t>
  </si>
  <si>
    <t>LOKAL 33</t>
  </si>
  <si>
    <t>LOKAL 34</t>
  </si>
  <si>
    <t>LOKAL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</si>
</sst>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1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0.5"/>
      <color rgb="FF000000"/>
      <name val="Arial"/>
      <family val="2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color rgb="FF000000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2E7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  <border>
      <left style="thin">
        <color rgb="FF0A2E76"/>
      </left>
      <right/>
      <top style="thin">
        <color rgb="FF0A2E76"/>
      </top>
      <bottom style="thin">
        <color rgb="FF0A2E76"/>
      </bottom>
      <diagonal/>
    </border>
    <border>
      <left style="thin">
        <color rgb="FF0A2E76"/>
      </left>
      <right/>
      <top style="thin">
        <color rgb="FF0A2E76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2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1" xfId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2" fillId="0" borderId="4" xfId="0" applyFont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0" applyNumberForma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7" fillId="0" borderId="0" xfId="1"/>
    <xf numFmtId="0" fontId="0" fillId="3" borderId="1" xfId="0" applyFill="1" applyBorder="1" applyAlignment="1">
      <alignment vertical="center" wrapText="1"/>
    </xf>
    <xf numFmtId="0" fontId="0" fillId="3" borderId="0" xfId="0" applyFill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przedaz@mieszkaniapniewystrzelecka.com.pl?subject=Zapytanie%20z%20strony%20internetowej%20inwestycji%20Strzelecka" TargetMode="External"/><Relationship Id="rId2" Type="http://schemas.openxmlformats.org/officeDocument/2006/relationships/hyperlink" Target="mailto:sprzedaz@mieszkaniapniewystrzelecka.com.pl?subject=Zapytanie%20z%20strony%20internetowej%20inwestycji%20Strzelecka" TargetMode="External"/><Relationship Id="rId1" Type="http://schemas.openxmlformats.org/officeDocument/2006/relationships/hyperlink" Target="mailto:sprzedaz@mieszkaniapniewystrzelecka.com.pl?subject=Zapytanie%20z%20strony%20internetowej%20inwestycji%20Strzeleck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przedaz@mieszkaniapniewystrzelecka.com.pl?subject=Zapytanie%20z%20strony%20internetowej%20inwestycji%20Strzelec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przedaz@mieszkaniapniewystrzelecka.com.pl" TargetMode="External"/><Relationship Id="rId1" Type="http://schemas.openxmlformats.org/officeDocument/2006/relationships/hyperlink" Target="mailto:sprzedaz@mieszkaniapniewystrzelecka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E28"/>
  <sheetViews>
    <sheetView tabSelected="1" topLeftCell="A12" zoomScale="60" zoomScaleNormal="60" workbookViewId="0">
      <selection activeCell="AM2" sqref="AM2:AM25"/>
    </sheetView>
  </sheetViews>
  <sheetFormatPr defaultColWidth="14.88671875" defaultRowHeight="14.4" x14ac:dyDescent="0.3"/>
  <cols>
    <col min="1" max="1" width="24.33203125" style="11" customWidth="1"/>
    <col min="2" max="2" width="45.44140625" style="12" customWidth="1"/>
    <col min="3" max="3" width="18" style="11" customWidth="1"/>
    <col min="4" max="10" width="14.88671875" style="11"/>
    <col min="11" max="11" width="42.21875" style="11" customWidth="1"/>
    <col min="12" max="18" width="14.88671875" style="11"/>
    <col min="19" max="27" width="14.88671875" style="8"/>
    <col min="28" max="28" width="16.109375" style="8" customWidth="1"/>
    <col min="29" max="35" width="14.88671875" style="8"/>
    <col min="36" max="37" width="20.109375" style="8" customWidth="1"/>
    <col min="38" max="38" width="14.88671875" style="8"/>
    <col min="39" max="39" width="22.88671875" style="8" customWidth="1"/>
    <col min="40" max="40" width="14.88671875" style="8"/>
    <col min="41" max="41" width="19.88671875" style="8" customWidth="1"/>
    <col min="42" max="43" width="19.44140625" style="8" customWidth="1"/>
    <col min="44" max="44" width="20" style="30" customWidth="1"/>
    <col min="45" max="45" width="32.6640625" style="30" customWidth="1"/>
    <col min="46" max="46" width="22.44140625" style="30" customWidth="1"/>
    <col min="47" max="47" width="21" style="8" customWidth="1"/>
    <col min="48" max="48" width="19.88671875" style="8" customWidth="1"/>
    <col min="49" max="49" width="14.88671875" style="8"/>
    <col min="50" max="50" width="19.109375" style="8" customWidth="1"/>
    <col min="51" max="51" width="20.44140625" style="8" customWidth="1"/>
    <col min="52" max="52" width="18.88671875" style="8" customWidth="1"/>
    <col min="53" max="56" width="14.88671875" style="8"/>
    <col min="57" max="57" width="41.109375" style="8" customWidth="1"/>
    <col min="58" max="16384" width="14.88671875" style="8"/>
  </cols>
  <sheetData>
    <row r="1" spans="1:57" ht="187.2" x14ac:dyDescent="0.3">
      <c r="A1" s="6" t="s">
        <v>0</v>
      </c>
      <c r="B1" s="7" t="s">
        <v>110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94</v>
      </c>
      <c r="AK1" s="6" t="s">
        <v>105</v>
      </c>
      <c r="AL1" s="6" t="s">
        <v>81</v>
      </c>
      <c r="AM1" s="29" t="s">
        <v>103</v>
      </c>
      <c r="AN1" s="6" t="s">
        <v>102</v>
      </c>
      <c r="AO1" s="6" t="s">
        <v>103</v>
      </c>
      <c r="AP1" s="6" t="s">
        <v>109</v>
      </c>
      <c r="AQ1" s="6" t="s">
        <v>103</v>
      </c>
      <c r="AR1" s="29" t="s">
        <v>98</v>
      </c>
      <c r="AS1" s="29" t="s">
        <v>99</v>
      </c>
      <c r="AT1" s="29" t="s">
        <v>97</v>
      </c>
      <c r="AU1" s="6" t="s">
        <v>103</v>
      </c>
      <c r="AV1" s="6" t="s">
        <v>106</v>
      </c>
      <c r="AW1" s="6" t="s">
        <v>107</v>
      </c>
      <c r="AX1" s="6" t="s">
        <v>108</v>
      </c>
      <c r="AY1" s="6" t="s">
        <v>104</v>
      </c>
      <c r="AZ1" s="6" t="s">
        <v>100</v>
      </c>
      <c r="BA1" s="6" t="s">
        <v>37</v>
      </c>
      <c r="BB1" s="6" t="s">
        <v>104</v>
      </c>
      <c r="BC1" s="6" t="s">
        <v>101</v>
      </c>
      <c r="BD1" s="6" t="s">
        <v>104</v>
      </c>
      <c r="BE1" s="6" t="s">
        <v>93</v>
      </c>
    </row>
    <row r="2" spans="1:57" ht="43.2" x14ac:dyDescent="0.3">
      <c r="A2" s="22" t="s">
        <v>126</v>
      </c>
      <c r="B2" s="9"/>
      <c r="C2" s="10" t="s">
        <v>112</v>
      </c>
      <c r="D2" s="22">
        <v>966057</v>
      </c>
      <c r="E2" s="6" t="s">
        <v>118</v>
      </c>
      <c r="F2" s="22">
        <v>7871803668</v>
      </c>
      <c r="G2" s="22">
        <v>631232408</v>
      </c>
      <c r="H2" s="6" t="s">
        <v>128</v>
      </c>
      <c r="I2" s="13" t="s">
        <v>113</v>
      </c>
      <c r="J2" s="22" t="s">
        <v>117</v>
      </c>
      <c r="K2" s="28" t="s">
        <v>113</v>
      </c>
      <c r="L2" s="6" t="s">
        <v>114</v>
      </c>
      <c r="M2" s="6" t="s">
        <v>115</v>
      </c>
      <c r="N2" s="22" t="s">
        <v>116</v>
      </c>
      <c r="O2" s="22" t="s">
        <v>116</v>
      </c>
      <c r="P2" s="22" t="s">
        <v>119</v>
      </c>
      <c r="Q2" s="22">
        <v>15</v>
      </c>
      <c r="R2" s="22" t="s">
        <v>121</v>
      </c>
      <c r="S2" s="10" t="s">
        <v>114</v>
      </c>
      <c r="T2" s="10" t="s">
        <v>115</v>
      </c>
      <c r="U2" s="23" t="s">
        <v>116</v>
      </c>
      <c r="V2" s="23" t="s">
        <v>116</v>
      </c>
      <c r="W2" s="23" t="s">
        <v>119</v>
      </c>
      <c r="X2" s="23">
        <v>15</v>
      </c>
      <c r="Y2" s="27" t="s">
        <v>120</v>
      </c>
      <c r="Z2" s="23" t="s">
        <v>121</v>
      </c>
      <c r="AA2" s="23" t="s">
        <v>117</v>
      </c>
      <c r="AB2" s="22" t="s">
        <v>131</v>
      </c>
      <c r="AC2" s="10" t="s">
        <v>114</v>
      </c>
      <c r="AD2" s="10" t="s">
        <v>115</v>
      </c>
      <c r="AE2" s="23" t="s">
        <v>116</v>
      </c>
      <c r="AF2" s="23" t="s">
        <v>116</v>
      </c>
      <c r="AG2" s="23" t="s">
        <v>129</v>
      </c>
      <c r="AH2" s="23">
        <v>34</v>
      </c>
      <c r="AI2" s="23" t="s">
        <v>121</v>
      </c>
      <c r="AJ2" s="10" t="s">
        <v>132</v>
      </c>
      <c r="AK2" s="23" t="s">
        <v>133</v>
      </c>
      <c r="AL2" s="26">
        <v>8500</v>
      </c>
      <c r="AM2" s="14">
        <v>46268</v>
      </c>
      <c r="AN2" s="26">
        <f>36.95*AL2</f>
        <v>314075</v>
      </c>
      <c r="AO2" s="31"/>
      <c r="AP2" s="23" t="s">
        <v>66</v>
      </c>
      <c r="AQ2" s="31" t="s">
        <v>66</v>
      </c>
      <c r="AR2" s="32" t="s">
        <v>66</v>
      </c>
      <c r="AS2" s="32" t="s">
        <v>66</v>
      </c>
      <c r="AT2" s="32" t="s">
        <v>66</v>
      </c>
      <c r="AU2" s="31" t="s">
        <v>66</v>
      </c>
      <c r="AV2" s="23" t="s">
        <v>66</v>
      </c>
      <c r="AW2" s="23" t="s">
        <v>66</v>
      </c>
      <c r="AX2" s="23" t="s">
        <v>66</v>
      </c>
      <c r="AY2" s="23" t="s">
        <v>66</v>
      </c>
      <c r="AZ2" s="23" t="s">
        <v>66</v>
      </c>
      <c r="BA2" s="23" t="s">
        <v>66</v>
      </c>
      <c r="BB2" s="23" t="s">
        <v>66</v>
      </c>
      <c r="BC2" s="23" t="s">
        <v>66</v>
      </c>
      <c r="BD2" s="31" t="s">
        <v>66</v>
      </c>
      <c r="BE2" s="28" t="s">
        <v>113</v>
      </c>
    </row>
    <row r="3" spans="1:57" ht="43.2" x14ac:dyDescent="0.3">
      <c r="A3" s="6" t="s">
        <v>126</v>
      </c>
      <c r="B3" s="9"/>
      <c r="C3" s="10" t="s">
        <v>112</v>
      </c>
      <c r="D3" s="22">
        <v>966057</v>
      </c>
      <c r="E3" s="6" t="s">
        <v>118</v>
      </c>
      <c r="F3" s="22">
        <v>7871803668</v>
      </c>
      <c r="G3" s="22">
        <v>631232408</v>
      </c>
      <c r="H3" s="6" t="s">
        <v>128</v>
      </c>
      <c r="I3" s="13" t="s">
        <v>113</v>
      </c>
      <c r="J3" s="22" t="s">
        <v>117</v>
      </c>
      <c r="K3" s="28" t="s">
        <v>113</v>
      </c>
      <c r="L3" s="6" t="s">
        <v>114</v>
      </c>
      <c r="M3" s="6" t="s">
        <v>115</v>
      </c>
      <c r="N3" s="22" t="s">
        <v>116</v>
      </c>
      <c r="O3" s="22" t="s">
        <v>116</v>
      </c>
      <c r="P3" s="22" t="s">
        <v>119</v>
      </c>
      <c r="Q3" s="22">
        <v>15</v>
      </c>
      <c r="R3" s="22" t="s">
        <v>121</v>
      </c>
      <c r="S3" s="10" t="s">
        <v>114</v>
      </c>
      <c r="T3" s="10" t="s">
        <v>115</v>
      </c>
      <c r="U3" s="23" t="s">
        <v>116</v>
      </c>
      <c r="V3" s="23" t="s">
        <v>116</v>
      </c>
      <c r="W3" s="23" t="s">
        <v>119</v>
      </c>
      <c r="X3" s="23">
        <v>15</v>
      </c>
      <c r="Y3" s="27" t="s">
        <v>120</v>
      </c>
      <c r="Z3" s="23" t="s">
        <v>121</v>
      </c>
      <c r="AA3" s="23" t="s">
        <v>117</v>
      </c>
      <c r="AB3" s="22" t="s">
        <v>131</v>
      </c>
      <c r="AC3" s="10" t="s">
        <v>114</v>
      </c>
      <c r="AD3" s="10" t="s">
        <v>115</v>
      </c>
      <c r="AE3" s="23" t="s">
        <v>116</v>
      </c>
      <c r="AF3" s="23" t="s">
        <v>116</v>
      </c>
      <c r="AG3" s="23" t="s">
        <v>129</v>
      </c>
      <c r="AH3" s="23">
        <v>34</v>
      </c>
      <c r="AI3" s="23" t="s">
        <v>121</v>
      </c>
      <c r="AJ3" s="10" t="s">
        <v>132</v>
      </c>
      <c r="AK3" s="23" t="s">
        <v>134</v>
      </c>
      <c r="AL3" s="26">
        <v>8500</v>
      </c>
      <c r="AM3" s="14">
        <v>46268</v>
      </c>
      <c r="AN3" s="26">
        <f>55.65*AL3</f>
        <v>473025</v>
      </c>
      <c r="AO3" s="14"/>
      <c r="AP3" s="23" t="s">
        <v>66</v>
      </c>
      <c r="AQ3" s="31" t="s">
        <v>66</v>
      </c>
      <c r="AR3" s="32" t="s">
        <v>66</v>
      </c>
      <c r="AS3" s="32" t="s">
        <v>66</v>
      </c>
      <c r="AT3" s="32" t="s">
        <v>66</v>
      </c>
      <c r="AU3" s="31" t="s">
        <v>66</v>
      </c>
      <c r="AV3" s="23" t="s">
        <v>66</v>
      </c>
      <c r="AW3" s="23" t="s">
        <v>66</v>
      </c>
      <c r="AX3" s="23" t="s">
        <v>66</v>
      </c>
      <c r="AY3" s="23" t="s">
        <v>66</v>
      </c>
      <c r="AZ3" s="23" t="s">
        <v>66</v>
      </c>
      <c r="BA3" s="23" t="s">
        <v>66</v>
      </c>
      <c r="BB3" s="23" t="s">
        <v>66</v>
      </c>
      <c r="BC3" s="23" t="s">
        <v>66</v>
      </c>
      <c r="BD3" s="31" t="s">
        <v>66</v>
      </c>
      <c r="BE3" s="28" t="s">
        <v>113</v>
      </c>
    </row>
    <row r="4" spans="1:57" ht="43.2" x14ac:dyDescent="0.3">
      <c r="A4" s="22" t="s">
        <v>126</v>
      </c>
      <c r="B4" s="9"/>
      <c r="C4" s="10" t="s">
        <v>112</v>
      </c>
      <c r="D4" s="22">
        <v>966057</v>
      </c>
      <c r="E4" s="6" t="s">
        <v>118</v>
      </c>
      <c r="F4" s="22">
        <v>7871803668</v>
      </c>
      <c r="G4" s="22">
        <v>631232408</v>
      </c>
      <c r="H4" s="6" t="s">
        <v>128</v>
      </c>
      <c r="I4" s="13" t="s">
        <v>113</v>
      </c>
      <c r="J4" s="22" t="s">
        <v>117</v>
      </c>
      <c r="K4" s="28" t="s">
        <v>113</v>
      </c>
      <c r="L4" s="6" t="s">
        <v>114</v>
      </c>
      <c r="M4" s="6" t="s">
        <v>115</v>
      </c>
      <c r="N4" s="22" t="s">
        <v>116</v>
      </c>
      <c r="O4" s="22" t="s">
        <v>116</v>
      </c>
      <c r="P4" s="22" t="s">
        <v>119</v>
      </c>
      <c r="Q4" s="22">
        <v>15</v>
      </c>
      <c r="R4" s="22" t="s">
        <v>121</v>
      </c>
      <c r="S4" s="10" t="s">
        <v>114</v>
      </c>
      <c r="T4" s="10" t="s">
        <v>115</v>
      </c>
      <c r="U4" s="23" t="s">
        <v>116</v>
      </c>
      <c r="V4" s="23" t="s">
        <v>116</v>
      </c>
      <c r="W4" s="23" t="s">
        <v>119</v>
      </c>
      <c r="X4" s="23">
        <v>15</v>
      </c>
      <c r="Y4" s="27" t="s">
        <v>120</v>
      </c>
      <c r="Z4" s="23" t="s">
        <v>121</v>
      </c>
      <c r="AA4" s="23" t="s">
        <v>117</v>
      </c>
      <c r="AB4" s="22" t="s">
        <v>131</v>
      </c>
      <c r="AC4" s="10" t="s">
        <v>114</v>
      </c>
      <c r="AD4" s="10" t="s">
        <v>115</v>
      </c>
      <c r="AE4" s="23" t="s">
        <v>116</v>
      </c>
      <c r="AF4" s="23" t="s">
        <v>116</v>
      </c>
      <c r="AG4" s="23" t="s">
        <v>129</v>
      </c>
      <c r="AH4" s="23">
        <v>34</v>
      </c>
      <c r="AI4" s="23" t="s">
        <v>121</v>
      </c>
      <c r="AJ4" s="10" t="s">
        <v>132</v>
      </c>
      <c r="AK4" s="23" t="s">
        <v>135</v>
      </c>
      <c r="AL4" s="26">
        <v>8500</v>
      </c>
      <c r="AM4" s="14">
        <v>46268</v>
      </c>
      <c r="AN4" s="26">
        <f>55.41*AL4</f>
        <v>470985</v>
      </c>
      <c r="AO4" s="14"/>
      <c r="AP4" s="23" t="s">
        <v>66</v>
      </c>
      <c r="AQ4" s="31" t="s">
        <v>66</v>
      </c>
      <c r="AR4" s="32" t="s">
        <v>66</v>
      </c>
      <c r="AS4" s="32" t="s">
        <v>66</v>
      </c>
      <c r="AT4" s="32" t="s">
        <v>66</v>
      </c>
      <c r="AU4" s="31" t="s">
        <v>66</v>
      </c>
      <c r="AV4" s="23" t="s">
        <v>66</v>
      </c>
      <c r="AW4" s="23" t="s">
        <v>66</v>
      </c>
      <c r="AX4" s="23" t="s">
        <v>66</v>
      </c>
      <c r="AY4" s="23" t="s">
        <v>66</v>
      </c>
      <c r="AZ4" s="23" t="s">
        <v>66</v>
      </c>
      <c r="BA4" s="23" t="s">
        <v>66</v>
      </c>
      <c r="BB4" s="23" t="s">
        <v>66</v>
      </c>
      <c r="BC4" s="23" t="s">
        <v>66</v>
      </c>
      <c r="BD4" s="31" t="s">
        <v>66</v>
      </c>
      <c r="BE4" s="28" t="s">
        <v>113</v>
      </c>
    </row>
    <row r="5" spans="1:57" ht="43.2" x14ac:dyDescent="0.3">
      <c r="A5" s="22" t="s">
        <v>126</v>
      </c>
      <c r="B5" s="9"/>
      <c r="C5" s="10" t="s">
        <v>112</v>
      </c>
      <c r="D5" s="22">
        <v>966057</v>
      </c>
      <c r="E5" s="6" t="s">
        <v>118</v>
      </c>
      <c r="F5" s="22">
        <v>7871803668</v>
      </c>
      <c r="G5" s="22">
        <v>631232408</v>
      </c>
      <c r="H5" s="6" t="s">
        <v>128</v>
      </c>
      <c r="I5" s="13" t="s">
        <v>113</v>
      </c>
      <c r="J5" s="22" t="s">
        <v>117</v>
      </c>
      <c r="K5" s="28" t="s">
        <v>113</v>
      </c>
      <c r="L5" s="6" t="s">
        <v>114</v>
      </c>
      <c r="M5" s="6" t="s">
        <v>115</v>
      </c>
      <c r="N5" s="22" t="s">
        <v>116</v>
      </c>
      <c r="O5" s="22" t="s">
        <v>116</v>
      </c>
      <c r="P5" s="22" t="s">
        <v>119</v>
      </c>
      <c r="Q5" s="22">
        <v>15</v>
      </c>
      <c r="R5" s="22" t="s">
        <v>121</v>
      </c>
      <c r="S5" s="10" t="s">
        <v>114</v>
      </c>
      <c r="T5" s="10" t="s">
        <v>115</v>
      </c>
      <c r="U5" s="23" t="s">
        <v>116</v>
      </c>
      <c r="V5" s="23" t="s">
        <v>116</v>
      </c>
      <c r="W5" s="23" t="s">
        <v>119</v>
      </c>
      <c r="X5" s="23">
        <v>15</v>
      </c>
      <c r="Y5" s="27" t="s">
        <v>120</v>
      </c>
      <c r="Z5" s="23" t="s">
        <v>121</v>
      </c>
      <c r="AA5" s="23" t="s">
        <v>117</v>
      </c>
      <c r="AB5" s="22" t="s">
        <v>131</v>
      </c>
      <c r="AC5" s="10" t="s">
        <v>114</v>
      </c>
      <c r="AD5" s="10" t="s">
        <v>115</v>
      </c>
      <c r="AE5" s="23" t="s">
        <v>116</v>
      </c>
      <c r="AF5" s="23" t="s">
        <v>116</v>
      </c>
      <c r="AG5" s="23" t="s">
        <v>129</v>
      </c>
      <c r="AH5" s="23">
        <v>34</v>
      </c>
      <c r="AI5" s="23" t="s">
        <v>121</v>
      </c>
      <c r="AJ5" s="10" t="s">
        <v>132</v>
      </c>
      <c r="AK5" s="23" t="s">
        <v>136</v>
      </c>
      <c r="AL5" s="26">
        <v>8500</v>
      </c>
      <c r="AM5" s="14">
        <v>46268</v>
      </c>
      <c r="AN5" s="26">
        <f>44.71*AL5</f>
        <v>380035</v>
      </c>
      <c r="AO5" s="14"/>
      <c r="AP5" s="23" t="s">
        <v>66</v>
      </c>
      <c r="AQ5" s="31" t="s">
        <v>66</v>
      </c>
      <c r="AR5" s="32" t="s">
        <v>66</v>
      </c>
      <c r="AS5" s="32" t="s">
        <v>66</v>
      </c>
      <c r="AT5" s="32" t="s">
        <v>66</v>
      </c>
      <c r="AU5" s="31" t="s">
        <v>66</v>
      </c>
      <c r="AV5" s="23" t="s">
        <v>66</v>
      </c>
      <c r="AW5" s="23" t="s">
        <v>66</v>
      </c>
      <c r="AX5" s="23" t="s">
        <v>66</v>
      </c>
      <c r="AY5" s="23" t="s">
        <v>66</v>
      </c>
      <c r="AZ5" s="23" t="s">
        <v>66</v>
      </c>
      <c r="BA5" s="23" t="s">
        <v>66</v>
      </c>
      <c r="BB5" s="23" t="s">
        <v>66</v>
      </c>
      <c r="BC5" s="23" t="s">
        <v>66</v>
      </c>
      <c r="BD5" s="31" t="s">
        <v>66</v>
      </c>
      <c r="BE5" s="28" t="s">
        <v>113</v>
      </c>
    </row>
    <row r="6" spans="1:57" ht="43.2" x14ac:dyDescent="0.3">
      <c r="A6" s="22" t="s">
        <v>126</v>
      </c>
      <c r="B6" s="9"/>
      <c r="C6" s="10" t="s">
        <v>112</v>
      </c>
      <c r="D6" s="22">
        <v>966057</v>
      </c>
      <c r="E6" s="6" t="s">
        <v>118</v>
      </c>
      <c r="F6" s="22">
        <v>7871803668</v>
      </c>
      <c r="G6" s="22">
        <v>631232408</v>
      </c>
      <c r="H6" s="6" t="s">
        <v>128</v>
      </c>
      <c r="I6" s="13" t="s">
        <v>113</v>
      </c>
      <c r="J6" s="22" t="s">
        <v>117</v>
      </c>
      <c r="K6" s="28" t="s">
        <v>113</v>
      </c>
      <c r="L6" s="6" t="s">
        <v>114</v>
      </c>
      <c r="M6" s="6" t="s">
        <v>115</v>
      </c>
      <c r="N6" s="22" t="s">
        <v>116</v>
      </c>
      <c r="O6" s="22" t="s">
        <v>116</v>
      </c>
      <c r="P6" s="22" t="s">
        <v>119</v>
      </c>
      <c r="Q6" s="22">
        <v>15</v>
      </c>
      <c r="R6" s="22" t="s">
        <v>121</v>
      </c>
      <c r="S6" s="10" t="s">
        <v>114</v>
      </c>
      <c r="T6" s="10" t="s">
        <v>115</v>
      </c>
      <c r="U6" s="23" t="s">
        <v>116</v>
      </c>
      <c r="V6" s="23" t="s">
        <v>116</v>
      </c>
      <c r="W6" s="23" t="s">
        <v>119</v>
      </c>
      <c r="X6" s="23">
        <v>15</v>
      </c>
      <c r="Y6" s="27" t="s">
        <v>120</v>
      </c>
      <c r="Z6" s="23" t="s">
        <v>121</v>
      </c>
      <c r="AA6" s="23" t="s">
        <v>117</v>
      </c>
      <c r="AB6" s="22" t="s">
        <v>131</v>
      </c>
      <c r="AC6" s="10" t="s">
        <v>114</v>
      </c>
      <c r="AD6" s="10" t="s">
        <v>115</v>
      </c>
      <c r="AE6" s="23" t="s">
        <v>116</v>
      </c>
      <c r="AF6" s="23" t="s">
        <v>116</v>
      </c>
      <c r="AG6" s="23" t="s">
        <v>129</v>
      </c>
      <c r="AH6" s="23">
        <v>34</v>
      </c>
      <c r="AI6" s="23" t="s">
        <v>121</v>
      </c>
      <c r="AJ6" s="10" t="s">
        <v>132</v>
      </c>
      <c r="AK6" s="23" t="s">
        <v>137</v>
      </c>
      <c r="AL6" s="26">
        <v>8500</v>
      </c>
      <c r="AM6" s="14">
        <v>46268</v>
      </c>
      <c r="AN6" s="26">
        <f>46.08*AL6</f>
        <v>391680</v>
      </c>
      <c r="AO6" s="14"/>
      <c r="AP6" s="23" t="s">
        <v>66</v>
      </c>
      <c r="AQ6" s="31" t="s">
        <v>66</v>
      </c>
      <c r="AR6" s="32" t="s">
        <v>66</v>
      </c>
      <c r="AS6" s="32" t="s">
        <v>66</v>
      </c>
      <c r="AT6" s="32" t="s">
        <v>66</v>
      </c>
      <c r="AU6" s="31" t="s">
        <v>66</v>
      </c>
      <c r="AV6" s="23" t="s">
        <v>66</v>
      </c>
      <c r="AW6" s="23" t="s">
        <v>66</v>
      </c>
      <c r="AX6" s="23" t="s">
        <v>66</v>
      </c>
      <c r="AY6" s="23" t="s">
        <v>66</v>
      </c>
      <c r="AZ6" s="23" t="s">
        <v>66</v>
      </c>
      <c r="BA6" s="23" t="s">
        <v>66</v>
      </c>
      <c r="BB6" s="23" t="s">
        <v>66</v>
      </c>
      <c r="BC6" s="23" t="s">
        <v>66</v>
      </c>
      <c r="BD6" s="31" t="s">
        <v>66</v>
      </c>
      <c r="BE6" s="28" t="s">
        <v>113</v>
      </c>
    </row>
    <row r="7" spans="1:57" ht="43.2" x14ac:dyDescent="0.3">
      <c r="A7" s="22" t="s">
        <v>126</v>
      </c>
      <c r="B7" s="9"/>
      <c r="C7" s="10" t="s">
        <v>112</v>
      </c>
      <c r="D7" s="22">
        <v>966057</v>
      </c>
      <c r="E7" s="6" t="s">
        <v>118</v>
      </c>
      <c r="F7" s="22">
        <v>7871803668</v>
      </c>
      <c r="G7" s="22">
        <v>631232408</v>
      </c>
      <c r="H7" s="6" t="s">
        <v>128</v>
      </c>
      <c r="I7" s="13" t="s">
        <v>113</v>
      </c>
      <c r="J7" s="22" t="s">
        <v>117</v>
      </c>
      <c r="K7" s="28" t="s">
        <v>113</v>
      </c>
      <c r="L7" s="6" t="s">
        <v>114</v>
      </c>
      <c r="M7" s="6" t="s">
        <v>115</v>
      </c>
      <c r="N7" s="22" t="s">
        <v>116</v>
      </c>
      <c r="O7" s="22" t="s">
        <v>116</v>
      </c>
      <c r="P7" s="22" t="s">
        <v>119</v>
      </c>
      <c r="Q7" s="22">
        <v>15</v>
      </c>
      <c r="R7" s="22" t="s">
        <v>121</v>
      </c>
      <c r="S7" s="10" t="s">
        <v>114</v>
      </c>
      <c r="T7" s="10" t="s">
        <v>115</v>
      </c>
      <c r="U7" s="23" t="s">
        <v>116</v>
      </c>
      <c r="V7" s="23" t="s">
        <v>116</v>
      </c>
      <c r="W7" s="23" t="s">
        <v>119</v>
      </c>
      <c r="X7" s="23">
        <v>15</v>
      </c>
      <c r="Y7" s="27" t="s">
        <v>120</v>
      </c>
      <c r="Z7" s="23" t="s">
        <v>121</v>
      </c>
      <c r="AA7" s="23" t="s">
        <v>117</v>
      </c>
      <c r="AB7" s="22" t="s">
        <v>131</v>
      </c>
      <c r="AC7" s="10" t="s">
        <v>114</v>
      </c>
      <c r="AD7" s="10" t="s">
        <v>115</v>
      </c>
      <c r="AE7" s="23" t="s">
        <v>116</v>
      </c>
      <c r="AF7" s="23" t="s">
        <v>116</v>
      </c>
      <c r="AG7" s="23" t="s">
        <v>129</v>
      </c>
      <c r="AH7" s="23">
        <v>34</v>
      </c>
      <c r="AI7" s="23" t="s">
        <v>121</v>
      </c>
      <c r="AJ7" s="10" t="s">
        <v>132</v>
      </c>
      <c r="AK7" s="23" t="s">
        <v>138</v>
      </c>
      <c r="AL7" s="26">
        <v>8500</v>
      </c>
      <c r="AM7" s="14">
        <v>46268</v>
      </c>
      <c r="AN7" s="26">
        <f>47.2*AL7</f>
        <v>401200</v>
      </c>
      <c r="AO7" s="14"/>
      <c r="AP7" s="23" t="s">
        <v>66</v>
      </c>
      <c r="AQ7" s="31" t="s">
        <v>66</v>
      </c>
      <c r="AR7" s="32" t="s">
        <v>66</v>
      </c>
      <c r="AS7" s="32" t="s">
        <v>66</v>
      </c>
      <c r="AT7" s="32" t="s">
        <v>66</v>
      </c>
      <c r="AU7" s="31" t="s">
        <v>66</v>
      </c>
      <c r="AV7" s="23" t="s">
        <v>66</v>
      </c>
      <c r="AW7" s="23" t="s">
        <v>66</v>
      </c>
      <c r="AX7" s="23" t="s">
        <v>66</v>
      </c>
      <c r="AY7" s="23" t="s">
        <v>66</v>
      </c>
      <c r="AZ7" s="23" t="s">
        <v>66</v>
      </c>
      <c r="BA7" s="23" t="s">
        <v>66</v>
      </c>
      <c r="BB7" s="23" t="s">
        <v>66</v>
      </c>
      <c r="BC7" s="23" t="s">
        <v>66</v>
      </c>
      <c r="BD7" s="31" t="s">
        <v>66</v>
      </c>
      <c r="BE7" s="28" t="s">
        <v>113</v>
      </c>
    </row>
    <row r="8" spans="1:57" ht="43.2" x14ac:dyDescent="0.3">
      <c r="A8" s="6" t="s">
        <v>126</v>
      </c>
      <c r="B8" s="9"/>
      <c r="C8" s="10" t="s">
        <v>112</v>
      </c>
      <c r="D8" s="22">
        <v>966057</v>
      </c>
      <c r="E8" s="6" t="s">
        <v>118</v>
      </c>
      <c r="F8" s="22">
        <v>7871803668</v>
      </c>
      <c r="G8" s="22">
        <v>631232408</v>
      </c>
      <c r="H8" s="6" t="s">
        <v>128</v>
      </c>
      <c r="I8" s="13" t="s">
        <v>113</v>
      </c>
      <c r="J8" s="22" t="s">
        <v>117</v>
      </c>
      <c r="K8" s="28" t="s">
        <v>113</v>
      </c>
      <c r="L8" s="6" t="s">
        <v>114</v>
      </c>
      <c r="M8" s="6" t="s">
        <v>115</v>
      </c>
      <c r="N8" s="22" t="s">
        <v>116</v>
      </c>
      <c r="O8" s="22" t="s">
        <v>116</v>
      </c>
      <c r="P8" s="22" t="s">
        <v>119</v>
      </c>
      <c r="Q8" s="22">
        <v>15</v>
      </c>
      <c r="R8" s="22" t="s">
        <v>121</v>
      </c>
      <c r="S8" s="10" t="s">
        <v>114</v>
      </c>
      <c r="T8" s="10" t="s">
        <v>115</v>
      </c>
      <c r="U8" s="23" t="s">
        <v>116</v>
      </c>
      <c r="V8" s="23" t="s">
        <v>116</v>
      </c>
      <c r="W8" s="23" t="s">
        <v>119</v>
      </c>
      <c r="X8" s="23">
        <v>15</v>
      </c>
      <c r="Y8" s="27" t="s">
        <v>120</v>
      </c>
      <c r="Z8" s="23" t="s">
        <v>121</v>
      </c>
      <c r="AA8" s="23" t="s">
        <v>117</v>
      </c>
      <c r="AB8" s="22" t="s">
        <v>131</v>
      </c>
      <c r="AC8" s="10" t="s">
        <v>114</v>
      </c>
      <c r="AD8" s="10" t="s">
        <v>115</v>
      </c>
      <c r="AE8" s="23" t="s">
        <v>116</v>
      </c>
      <c r="AF8" s="23" t="s">
        <v>116</v>
      </c>
      <c r="AG8" s="23" t="s">
        <v>129</v>
      </c>
      <c r="AH8" s="23">
        <v>34</v>
      </c>
      <c r="AI8" s="23" t="s">
        <v>121</v>
      </c>
      <c r="AJ8" s="10" t="s">
        <v>132</v>
      </c>
      <c r="AK8" s="23" t="s">
        <v>139</v>
      </c>
      <c r="AL8" s="26">
        <v>8500</v>
      </c>
      <c r="AM8" s="14">
        <v>46268</v>
      </c>
      <c r="AN8" s="26">
        <f>48.36*AL8</f>
        <v>411060</v>
      </c>
      <c r="AO8" s="14"/>
      <c r="AP8" s="23" t="s">
        <v>66</v>
      </c>
      <c r="AQ8" s="31" t="s">
        <v>66</v>
      </c>
      <c r="AR8" s="32" t="s">
        <v>66</v>
      </c>
      <c r="AS8" s="32" t="s">
        <v>66</v>
      </c>
      <c r="AT8" s="32" t="s">
        <v>66</v>
      </c>
      <c r="AU8" s="31" t="s">
        <v>66</v>
      </c>
      <c r="AV8" s="23" t="s">
        <v>66</v>
      </c>
      <c r="AW8" s="23" t="s">
        <v>66</v>
      </c>
      <c r="AX8" s="23" t="s">
        <v>66</v>
      </c>
      <c r="AY8" s="23" t="s">
        <v>66</v>
      </c>
      <c r="AZ8" s="23" t="s">
        <v>66</v>
      </c>
      <c r="BA8" s="23" t="s">
        <v>66</v>
      </c>
      <c r="BB8" s="23" t="s">
        <v>66</v>
      </c>
      <c r="BC8" s="23" t="s">
        <v>66</v>
      </c>
      <c r="BD8" s="31" t="s">
        <v>66</v>
      </c>
      <c r="BE8" s="28" t="s">
        <v>113</v>
      </c>
    </row>
    <row r="9" spans="1:57" ht="43.2" x14ac:dyDescent="0.3">
      <c r="A9" s="22" t="s">
        <v>126</v>
      </c>
      <c r="B9" s="9"/>
      <c r="C9" s="10" t="s">
        <v>112</v>
      </c>
      <c r="D9" s="22">
        <v>966057</v>
      </c>
      <c r="E9" s="6" t="s">
        <v>118</v>
      </c>
      <c r="F9" s="22">
        <v>7871803668</v>
      </c>
      <c r="G9" s="22">
        <v>631232408</v>
      </c>
      <c r="H9" s="6" t="s">
        <v>128</v>
      </c>
      <c r="I9" s="13" t="s">
        <v>113</v>
      </c>
      <c r="J9" s="22" t="s">
        <v>117</v>
      </c>
      <c r="K9" s="28" t="s">
        <v>113</v>
      </c>
      <c r="L9" s="6" t="s">
        <v>114</v>
      </c>
      <c r="M9" s="6" t="s">
        <v>115</v>
      </c>
      <c r="N9" s="22" t="s">
        <v>116</v>
      </c>
      <c r="O9" s="22" t="s">
        <v>116</v>
      </c>
      <c r="P9" s="22" t="s">
        <v>119</v>
      </c>
      <c r="Q9" s="22">
        <v>15</v>
      </c>
      <c r="R9" s="22" t="s">
        <v>130</v>
      </c>
      <c r="S9" s="10" t="s">
        <v>114</v>
      </c>
      <c r="T9" s="10" t="s">
        <v>115</v>
      </c>
      <c r="U9" s="23" t="s">
        <v>116</v>
      </c>
      <c r="V9" s="23" t="s">
        <v>116</v>
      </c>
      <c r="W9" s="23" t="s">
        <v>119</v>
      </c>
      <c r="X9" s="23">
        <v>15</v>
      </c>
      <c r="Y9" s="27" t="s">
        <v>120</v>
      </c>
      <c r="Z9" s="23" t="s">
        <v>121</v>
      </c>
      <c r="AA9" s="23" t="s">
        <v>117</v>
      </c>
      <c r="AB9" s="22" t="s">
        <v>131</v>
      </c>
      <c r="AC9" s="10" t="s">
        <v>114</v>
      </c>
      <c r="AD9" s="10" t="s">
        <v>115</v>
      </c>
      <c r="AE9" s="23" t="s">
        <v>116</v>
      </c>
      <c r="AF9" s="23" t="s">
        <v>116</v>
      </c>
      <c r="AG9" s="23" t="s">
        <v>129</v>
      </c>
      <c r="AH9" s="23">
        <v>34</v>
      </c>
      <c r="AI9" s="23" t="s">
        <v>121</v>
      </c>
      <c r="AJ9" s="10" t="s">
        <v>132</v>
      </c>
      <c r="AK9" s="23" t="s">
        <v>140</v>
      </c>
      <c r="AL9" s="26">
        <v>8500</v>
      </c>
      <c r="AM9" s="14">
        <v>46268</v>
      </c>
      <c r="AN9" s="26">
        <f>55.63*AL9</f>
        <v>472855</v>
      </c>
      <c r="AO9" s="14"/>
      <c r="AP9" s="23" t="s">
        <v>66</v>
      </c>
      <c r="AQ9" s="31" t="s">
        <v>66</v>
      </c>
      <c r="AR9" s="32" t="s">
        <v>66</v>
      </c>
      <c r="AS9" s="32" t="s">
        <v>66</v>
      </c>
      <c r="AT9" s="32" t="s">
        <v>66</v>
      </c>
      <c r="AU9" s="31" t="s">
        <v>66</v>
      </c>
      <c r="AV9" s="23" t="s">
        <v>66</v>
      </c>
      <c r="AW9" s="23" t="s">
        <v>66</v>
      </c>
      <c r="AX9" s="23" t="s">
        <v>66</v>
      </c>
      <c r="AY9" s="23" t="s">
        <v>66</v>
      </c>
      <c r="AZ9" s="23" t="s">
        <v>66</v>
      </c>
      <c r="BA9" s="23" t="s">
        <v>66</v>
      </c>
      <c r="BB9" s="23" t="s">
        <v>66</v>
      </c>
      <c r="BC9" s="23" t="s">
        <v>66</v>
      </c>
      <c r="BD9" s="31" t="s">
        <v>66</v>
      </c>
      <c r="BE9" s="28" t="s">
        <v>113</v>
      </c>
    </row>
    <row r="10" spans="1:57" ht="43.2" x14ac:dyDescent="0.3">
      <c r="A10" s="22" t="s">
        <v>126</v>
      </c>
      <c r="B10" s="9"/>
      <c r="C10" s="10" t="s">
        <v>112</v>
      </c>
      <c r="D10" s="22">
        <v>966057</v>
      </c>
      <c r="E10" s="6" t="s">
        <v>118</v>
      </c>
      <c r="F10" s="22">
        <v>7871803668</v>
      </c>
      <c r="G10" s="22">
        <v>631232408</v>
      </c>
      <c r="H10" s="6" t="s">
        <v>128</v>
      </c>
      <c r="I10" s="13" t="s">
        <v>113</v>
      </c>
      <c r="J10" s="22" t="s">
        <v>117</v>
      </c>
      <c r="K10" s="28" t="s">
        <v>113</v>
      </c>
      <c r="L10" s="6" t="s">
        <v>114</v>
      </c>
      <c r="M10" s="6" t="s">
        <v>115</v>
      </c>
      <c r="N10" s="22" t="s">
        <v>116</v>
      </c>
      <c r="O10" s="22" t="s">
        <v>116</v>
      </c>
      <c r="P10" s="22" t="s">
        <v>119</v>
      </c>
      <c r="Q10" s="22">
        <v>15</v>
      </c>
      <c r="R10" s="22" t="s">
        <v>121</v>
      </c>
      <c r="S10" s="10" t="s">
        <v>114</v>
      </c>
      <c r="T10" s="10" t="s">
        <v>115</v>
      </c>
      <c r="U10" s="23" t="s">
        <v>116</v>
      </c>
      <c r="V10" s="23" t="s">
        <v>116</v>
      </c>
      <c r="W10" s="23" t="s">
        <v>119</v>
      </c>
      <c r="X10" s="23">
        <v>15</v>
      </c>
      <c r="Y10" s="27" t="s">
        <v>120</v>
      </c>
      <c r="Z10" s="23" t="s">
        <v>121</v>
      </c>
      <c r="AA10" s="23" t="s">
        <v>117</v>
      </c>
      <c r="AB10" s="22" t="s">
        <v>131</v>
      </c>
      <c r="AC10" s="10" t="s">
        <v>114</v>
      </c>
      <c r="AD10" s="10" t="s">
        <v>115</v>
      </c>
      <c r="AE10" s="23" t="s">
        <v>116</v>
      </c>
      <c r="AF10" s="23" t="s">
        <v>116</v>
      </c>
      <c r="AG10" s="23" t="s">
        <v>129</v>
      </c>
      <c r="AH10" s="23">
        <v>34</v>
      </c>
      <c r="AI10" s="23" t="s">
        <v>121</v>
      </c>
      <c r="AJ10" s="10" t="s">
        <v>132</v>
      </c>
      <c r="AK10" s="23" t="s">
        <v>141</v>
      </c>
      <c r="AL10" s="26">
        <v>8500</v>
      </c>
      <c r="AM10" s="14">
        <v>46268</v>
      </c>
      <c r="AN10" s="26">
        <f>55.32*AL10</f>
        <v>470220</v>
      </c>
      <c r="AO10" s="14"/>
      <c r="AP10" s="23" t="s">
        <v>66</v>
      </c>
      <c r="AQ10" s="31" t="s">
        <v>66</v>
      </c>
      <c r="AR10" s="32" t="s">
        <v>66</v>
      </c>
      <c r="AS10" s="32" t="s">
        <v>66</v>
      </c>
      <c r="AT10" s="32" t="s">
        <v>66</v>
      </c>
      <c r="AU10" s="31" t="s">
        <v>66</v>
      </c>
      <c r="AV10" s="23" t="s">
        <v>66</v>
      </c>
      <c r="AW10" s="23" t="s">
        <v>66</v>
      </c>
      <c r="AX10" s="23" t="s">
        <v>66</v>
      </c>
      <c r="AY10" s="23" t="s">
        <v>66</v>
      </c>
      <c r="AZ10" s="23" t="s">
        <v>66</v>
      </c>
      <c r="BA10" s="23" t="s">
        <v>66</v>
      </c>
      <c r="BB10" s="23" t="s">
        <v>66</v>
      </c>
      <c r="BC10" s="23" t="s">
        <v>66</v>
      </c>
      <c r="BD10" s="31" t="s">
        <v>66</v>
      </c>
      <c r="BE10" s="28" t="s">
        <v>113</v>
      </c>
    </row>
    <row r="11" spans="1:57" ht="43.2" x14ac:dyDescent="0.3">
      <c r="A11" s="22" t="s">
        <v>126</v>
      </c>
      <c r="B11" s="9"/>
      <c r="C11" s="10" t="s">
        <v>112</v>
      </c>
      <c r="D11" s="22">
        <v>966057</v>
      </c>
      <c r="E11" s="6" t="s">
        <v>118</v>
      </c>
      <c r="F11" s="22">
        <v>7871803668</v>
      </c>
      <c r="G11" s="22">
        <v>631232408</v>
      </c>
      <c r="H11" s="6" t="s">
        <v>128</v>
      </c>
      <c r="I11" s="13" t="s">
        <v>113</v>
      </c>
      <c r="J11" s="22" t="s">
        <v>117</v>
      </c>
      <c r="K11" s="28" t="s">
        <v>113</v>
      </c>
      <c r="L11" s="6" t="s">
        <v>114</v>
      </c>
      <c r="M11" s="6" t="s">
        <v>115</v>
      </c>
      <c r="N11" s="22" t="s">
        <v>116</v>
      </c>
      <c r="O11" s="22" t="s">
        <v>116</v>
      </c>
      <c r="P11" s="22" t="s">
        <v>119</v>
      </c>
      <c r="Q11" s="22">
        <v>15</v>
      </c>
      <c r="R11" s="22" t="s">
        <v>121</v>
      </c>
      <c r="S11" s="10" t="s">
        <v>114</v>
      </c>
      <c r="T11" s="10" t="s">
        <v>115</v>
      </c>
      <c r="U11" s="23" t="s">
        <v>116</v>
      </c>
      <c r="V11" s="23" t="s">
        <v>116</v>
      </c>
      <c r="W11" s="23" t="s">
        <v>119</v>
      </c>
      <c r="X11" s="23">
        <v>15</v>
      </c>
      <c r="Y11" s="27" t="s">
        <v>120</v>
      </c>
      <c r="Z11" s="23" t="s">
        <v>121</v>
      </c>
      <c r="AA11" s="23" t="s">
        <v>117</v>
      </c>
      <c r="AB11" s="22" t="s">
        <v>131</v>
      </c>
      <c r="AC11" s="10" t="s">
        <v>114</v>
      </c>
      <c r="AD11" s="10" t="s">
        <v>115</v>
      </c>
      <c r="AE11" s="23" t="s">
        <v>116</v>
      </c>
      <c r="AF11" s="23" t="s">
        <v>116</v>
      </c>
      <c r="AG11" s="23" t="s">
        <v>129</v>
      </c>
      <c r="AH11" s="23">
        <v>34</v>
      </c>
      <c r="AI11" s="23" t="s">
        <v>121</v>
      </c>
      <c r="AJ11" s="10" t="s">
        <v>132</v>
      </c>
      <c r="AK11" s="23" t="s">
        <v>142</v>
      </c>
      <c r="AL11" s="26">
        <v>8500</v>
      </c>
      <c r="AM11" s="14">
        <v>46268</v>
      </c>
      <c r="AN11" s="26">
        <f>45.63*AL11</f>
        <v>387855</v>
      </c>
      <c r="AO11" s="14"/>
      <c r="AP11" s="23" t="s">
        <v>66</v>
      </c>
      <c r="AQ11" s="31" t="s">
        <v>66</v>
      </c>
      <c r="AR11" s="32" t="s">
        <v>66</v>
      </c>
      <c r="AS11" s="32" t="s">
        <v>66</v>
      </c>
      <c r="AT11" s="32" t="s">
        <v>66</v>
      </c>
      <c r="AU11" s="31" t="s">
        <v>66</v>
      </c>
      <c r="AV11" s="23" t="s">
        <v>66</v>
      </c>
      <c r="AW11" s="23" t="s">
        <v>66</v>
      </c>
      <c r="AX11" s="23" t="s">
        <v>66</v>
      </c>
      <c r="AY11" s="23" t="s">
        <v>66</v>
      </c>
      <c r="AZ11" s="23" t="s">
        <v>66</v>
      </c>
      <c r="BA11" s="23" t="s">
        <v>66</v>
      </c>
      <c r="BB11" s="23" t="s">
        <v>66</v>
      </c>
      <c r="BC11" s="23" t="s">
        <v>66</v>
      </c>
      <c r="BD11" s="31" t="s">
        <v>66</v>
      </c>
      <c r="BE11" s="28" t="s">
        <v>113</v>
      </c>
    </row>
    <row r="12" spans="1:57" ht="43.2" x14ac:dyDescent="0.3">
      <c r="A12" s="22" t="s">
        <v>126</v>
      </c>
      <c r="B12" s="9"/>
      <c r="C12" s="10" t="s">
        <v>112</v>
      </c>
      <c r="D12" s="22">
        <v>966057</v>
      </c>
      <c r="E12" s="6" t="s">
        <v>118</v>
      </c>
      <c r="F12" s="22">
        <v>7871803668</v>
      </c>
      <c r="G12" s="22">
        <v>631232408</v>
      </c>
      <c r="H12" s="6" t="s">
        <v>128</v>
      </c>
      <c r="I12" s="13" t="s">
        <v>113</v>
      </c>
      <c r="J12" s="22" t="s">
        <v>117</v>
      </c>
      <c r="K12" s="28" t="s">
        <v>113</v>
      </c>
      <c r="L12" s="6" t="s">
        <v>114</v>
      </c>
      <c r="M12" s="6" t="s">
        <v>115</v>
      </c>
      <c r="N12" s="22" t="s">
        <v>116</v>
      </c>
      <c r="O12" s="22" t="s">
        <v>116</v>
      </c>
      <c r="P12" s="22" t="s">
        <v>119</v>
      </c>
      <c r="Q12" s="22">
        <v>15</v>
      </c>
      <c r="R12" s="22" t="s">
        <v>121</v>
      </c>
      <c r="S12" s="10" t="s">
        <v>114</v>
      </c>
      <c r="T12" s="10" t="s">
        <v>115</v>
      </c>
      <c r="U12" s="23" t="s">
        <v>116</v>
      </c>
      <c r="V12" s="23" t="s">
        <v>116</v>
      </c>
      <c r="W12" s="23" t="s">
        <v>119</v>
      </c>
      <c r="X12" s="23">
        <v>15</v>
      </c>
      <c r="Y12" s="27" t="s">
        <v>120</v>
      </c>
      <c r="Z12" s="23" t="s">
        <v>121</v>
      </c>
      <c r="AA12" s="23" t="s">
        <v>117</v>
      </c>
      <c r="AB12" s="22" t="s">
        <v>131</v>
      </c>
      <c r="AC12" s="10" t="s">
        <v>114</v>
      </c>
      <c r="AD12" s="10" t="s">
        <v>115</v>
      </c>
      <c r="AE12" s="23" t="s">
        <v>116</v>
      </c>
      <c r="AF12" s="23" t="s">
        <v>116</v>
      </c>
      <c r="AG12" s="23" t="s">
        <v>129</v>
      </c>
      <c r="AH12" s="23">
        <v>34</v>
      </c>
      <c r="AI12" s="23" t="s">
        <v>121</v>
      </c>
      <c r="AJ12" s="10" t="s">
        <v>132</v>
      </c>
      <c r="AK12" s="23" t="s">
        <v>143</v>
      </c>
      <c r="AL12" s="26">
        <v>8500</v>
      </c>
      <c r="AM12" s="14">
        <v>46268</v>
      </c>
      <c r="AN12" s="26">
        <f>45.41*AL12</f>
        <v>385985</v>
      </c>
      <c r="AO12" s="14"/>
      <c r="AP12" s="23" t="s">
        <v>66</v>
      </c>
      <c r="AQ12" s="31" t="s">
        <v>66</v>
      </c>
      <c r="AR12" s="32" t="s">
        <v>66</v>
      </c>
      <c r="AS12" s="32" t="s">
        <v>66</v>
      </c>
      <c r="AT12" s="32" t="s">
        <v>66</v>
      </c>
      <c r="AU12" s="31" t="s">
        <v>66</v>
      </c>
      <c r="AV12" s="23" t="s">
        <v>66</v>
      </c>
      <c r="AW12" s="23" t="s">
        <v>66</v>
      </c>
      <c r="AX12" s="23" t="s">
        <v>66</v>
      </c>
      <c r="AY12" s="23" t="s">
        <v>66</v>
      </c>
      <c r="AZ12" s="23" t="s">
        <v>66</v>
      </c>
      <c r="BA12" s="23" t="s">
        <v>66</v>
      </c>
      <c r="BB12" s="23" t="s">
        <v>66</v>
      </c>
      <c r="BC12" s="23" t="s">
        <v>66</v>
      </c>
      <c r="BD12" s="31" t="s">
        <v>66</v>
      </c>
      <c r="BE12" s="28" t="s">
        <v>113</v>
      </c>
    </row>
    <row r="13" spans="1:57" ht="43.2" x14ac:dyDescent="0.3">
      <c r="A13" s="22" t="s">
        <v>126</v>
      </c>
      <c r="B13" s="9"/>
      <c r="C13" s="10" t="s">
        <v>112</v>
      </c>
      <c r="D13" s="22">
        <v>966057</v>
      </c>
      <c r="E13" s="6" t="s">
        <v>118</v>
      </c>
      <c r="F13" s="22">
        <v>7871803668</v>
      </c>
      <c r="G13" s="22">
        <v>631232408</v>
      </c>
      <c r="H13" s="6" t="s">
        <v>128</v>
      </c>
      <c r="I13" s="13" t="s">
        <v>113</v>
      </c>
      <c r="J13" s="22" t="s">
        <v>117</v>
      </c>
      <c r="K13" s="28" t="s">
        <v>113</v>
      </c>
      <c r="L13" s="6" t="s">
        <v>114</v>
      </c>
      <c r="M13" s="6" t="s">
        <v>115</v>
      </c>
      <c r="N13" s="22" t="s">
        <v>116</v>
      </c>
      <c r="O13" s="22" t="s">
        <v>116</v>
      </c>
      <c r="P13" s="22" t="s">
        <v>119</v>
      </c>
      <c r="Q13" s="22">
        <v>15</v>
      </c>
      <c r="R13" s="22" t="s">
        <v>121</v>
      </c>
      <c r="S13" s="10" t="s">
        <v>114</v>
      </c>
      <c r="T13" s="10" t="s">
        <v>115</v>
      </c>
      <c r="U13" s="23" t="s">
        <v>116</v>
      </c>
      <c r="V13" s="23" t="s">
        <v>116</v>
      </c>
      <c r="W13" s="23" t="s">
        <v>119</v>
      </c>
      <c r="X13" s="23">
        <v>15</v>
      </c>
      <c r="Y13" s="27" t="s">
        <v>120</v>
      </c>
      <c r="Z13" s="23" t="s">
        <v>121</v>
      </c>
      <c r="AA13" s="23" t="s">
        <v>117</v>
      </c>
      <c r="AB13" s="22" t="s">
        <v>131</v>
      </c>
      <c r="AC13" s="10" t="s">
        <v>114</v>
      </c>
      <c r="AD13" s="10" t="s">
        <v>115</v>
      </c>
      <c r="AE13" s="23" t="s">
        <v>116</v>
      </c>
      <c r="AF13" s="23" t="s">
        <v>116</v>
      </c>
      <c r="AG13" s="23" t="s">
        <v>129</v>
      </c>
      <c r="AH13" s="23">
        <v>34</v>
      </c>
      <c r="AI13" s="23" t="s">
        <v>121</v>
      </c>
      <c r="AJ13" s="10" t="s">
        <v>132</v>
      </c>
      <c r="AK13" s="23" t="s">
        <v>144</v>
      </c>
      <c r="AL13" s="26">
        <v>8500</v>
      </c>
      <c r="AM13" s="14">
        <v>46268</v>
      </c>
      <c r="AN13" s="26">
        <f>46.98*AL13</f>
        <v>399330</v>
      </c>
      <c r="AO13" s="14"/>
      <c r="AP13" s="23" t="s">
        <v>66</v>
      </c>
      <c r="AQ13" s="31" t="s">
        <v>66</v>
      </c>
      <c r="AR13" s="32" t="s">
        <v>66</v>
      </c>
      <c r="AS13" s="32" t="s">
        <v>66</v>
      </c>
      <c r="AT13" s="32" t="s">
        <v>66</v>
      </c>
      <c r="AU13" s="31" t="s">
        <v>66</v>
      </c>
      <c r="AV13" s="23" t="s">
        <v>66</v>
      </c>
      <c r="AW13" s="23" t="s">
        <v>66</v>
      </c>
      <c r="AX13" s="23" t="s">
        <v>66</v>
      </c>
      <c r="AY13" s="23" t="s">
        <v>66</v>
      </c>
      <c r="AZ13" s="23" t="s">
        <v>66</v>
      </c>
      <c r="BA13" s="23" t="s">
        <v>66</v>
      </c>
      <c r="BB13" s="23" t="s">
        <v>66</v>
      </c>
      <c r="BC13" s="23" t="s">
        <v>66</v>
      </c>
      <c r="BD13" s="31" t="s">
        <v>66</v>
      </c>
      <c r="BE13" s="28" t="s">
        <v>113</v>
      </c>
    </row>
    <row r="14" spans="1:57" ht="43.2" x14ac:dyDescent="0.3">
      <c r="A14" s="22" t="s">
        <v>126</v>
      </c>
      <c r="B14" s="9"/>
      <c r="C14" s="10" t="s">
        <v>112</v>
      </c>
      <c r="D14" s="22">
        <v>966057</v>
      </c>
      <c r="E14" s="6" t="s">
        <v>118</v>
      </c>
      <c r="F14" s="22">
        <v>7871803668</v>
      </c>
      <c r="G14" s="22">
        <v>631232408</v>
      </c>
      <c r="H14" s="6" t="s">
        <v>128</v>
      </c>
      <c r="I14" s="13" t="s">
        <v>113</v>
      </c>
      <c r="J14" s="22" t="s">
        <v>117</v>
      </c>
      <c r="K14" s="28" t="s">
        <v>113</v>
      </c>
      <c r="L14" s="6" t="s">
        <v>114</v>
      </c>
      <c r="M14" s="6" t="s">
        <v>115</v>
      </c>
      <c r="N14" s="22" t="s">
        <v>116</v>
      </c>
      <c r="O14" s="22" t="s">
        <v>116</v>
      </c>
      <c r="P14" s="22" t="s">
        <v>119</v>
      </c>
      <c r="Q14" s="22">
        <v>15</v>
      </c>
      <c r="R14" s="22" t="s">
        <v>121</v>
      </c>
      <c r="S14" s="10" t="s">
        <v>114</v>
      </c>
      <c r="T14" s="10" t="s">
        <v>115</v>
      </c>
      <c r="U14" s="23" t="s">
        <v>116</v>
      </c>
      <c r="V14" s="23" t="s">
        <v>116</v>
      </c>
      <c r="W14" s="23" t="s">
        <v>119</v>
      </c>
      <c r="X14" s="23">
        <v>15</v>
      </c>
      <c r="Y14" s="27" t="s">
        <v>120</v>
      </c>
      <c r="Z14" s="23" t="s">
        <v>121</v>
      </c>
      <c r="AA14" s="23" t="s">
        <v>117</v>
      </c>
      <c r="AB14" s="22" t="s">
        <v>131</v>
      </c>
      <c r="AC14" s="10" t="s">
        <v>114</v>
      </c>
      <c r="AD14" s="10" t="s">
        <v>115</v>
      </c>
      <c r="AE14" s="23" t="s">
        <v>116</v>
      </c>
      <c r="AF14" s="23" t="s">
        <v>116</v>
      </c>
      <c r="AG14" s="23" t="s">
        <v>129</v>
      </c>
      <c r="AH14" s="23">
        <v>34</v>
      </c>
      <c r="AI14" s="23" t="s">
        <v>121</v>
      </c>
      <c r="AJ14" s="10" t="s">
        <v>132</v>
      </c>
      <c r="AK14" s="23" t="s">
        <v>145</v>
      </c>
      <c r="AL14" s="26">
        <v>8500</v>
      </c>
      <c r="AM14" s="14">
        <v>46268</v>
      </c>
      <c r="AN14" s="26">
        <f>47.59*AL14</f>
        <v>404515</v>
      </c>
      <c r="AO14" s="14"/>
      <c r="AP14" s="23" t="s">
        <v>66</v>
      </c>
      <c r="AQ14" s="31" t="s">
        <v>66</v>
      </c>
      <c r="AR14" s="32" t="s">
        <v>66</v>
      </c>
      <c r="AS14" s="32" t="s">
        <v>66</v>
      </c>
      <c r="AT14" s="32" t="s">
        <v>66</v>
      </c>
      <c r="AU14" s="31" t="s">
        <v>66</v>
      </c>
      <c r="AV14" s="23" t="s">
        <v>66</v>
      </c>
      <c r="AW14" s="23" t="s">
        <v>66</v>
      </c>
      <c r="AX14" s="23" t="s">
        <v>66</v>
      </c>
      <c r="AY14" s="23" t="s">
        <v>66</v>
      </c>
      <c r="AZ14" s="23" t="s">
        <v>66</v>
      </c>
      <c r="BA14" s="23" t="s">
        <v>66</v>
      </c>
      <c r="BB14" s="23" t="s">
        <v>66</v>
      </c>
      <c r="BC14" s="23" t="s">
        <v>66</v>
      </c>
      <c r="BD14" s="31" t="s">
        <v>66</v>
      </c>
      <c r="BE14" s="28" t="s">
        <v>113</v>
      </c>
    </row>
    <row r="15" spans="1:57" ht="43.2" x14ac:dyDescent="0.3">
      <c r="A15" s="22" t="s">
        <v>126</v>
      </c>
      <c r="B15" s="9"/>
      <c r="C15" s="10" t="s">
        <v>112</v>
      </c>
      <c r="D15" s="22">
        <v>966057</v>
      </c>
      <c r="E15" s="6" t="s">
        <v>118</v>
      </c>
      <c r="F15" s="22">
        <v>7871803668</v>
      </c>
      <c r="G15" s="22">
        <v>631232408</v>
      </c>
      <c r="H15" s="6" t="s">
        <v>128</v>
      </c>
      <c r="I15" s="13" t="s">
        <v>113</v>
      </c>
      <c r="J15" s="22" t="s">
        <v>117</v>
      </c>
      <c r="K15" s="28" t="s">
        <v>113</v>
      </c>
      <c r="L15" s="6" t="s">
        <v>114</v>
      </c>
      <c r="M15" s="6" t="s">
        <v>115</v>
      </c>
      <c r="N15" s="22" t="s">
        <v>116</v>
      </c>
      <c r="O15" s="22" t="s">
        <v>116</v>
      </c>
      <c r="P15" s="22" t="s">
        <v>119</v>
      </c>
      <c r="Q15" s="22">
        <v>15</v>
      </c>
      <c r="R15" s="22" t="s">
        <v>121</v>
      </c>
      <c r="S15" s="10" t="s">
        <v>114</v>
      </c>
      <c r="T15" s="10" t="s">
        <v>115</v>
      </c>
      <c r="U15" s="23" t="s">
        <v>116</v>
      </c>
      <c r="V15" s="23" t="s">
        <v>116</v>
      </c>
      <c r="W15" s="23" t="s">
        <v>119</v>
      </c>
      <c r="X15" s="23">
        <v>15</v>
      </c>
      <c r="Y15" s="27" t="s">
        <v>120</v>
      </c>
      <c r="Z15" s="23" t="s">
        <v>121</v>
      </c>
      <c r="AA15" s="23" t="s">
        <v>117</v>
      </c>
      <c r="AB15" s="22" t="s">
        <v>131</v>
      </c>
      <c r="AC15" s="10" t="s">
        <v>114</v>
      </c>
      <c r="AD15" s="10" t="s">
        <v>115</v>
      </c>
      <c r="AE15" s="23" t="s">
        <v>116</v>
      </c>
      <c r="AF15" s="23" t="s">
        <v>116</v>
      </c>
      <c r="AG15" s="23" t="s">
        <v>129</v>
      </c>
      <c r="AH15" s="23">
        <v>34</v>
      </c>
      <c r="AI15" s="23" t="s">
        <v>121</v>
      </c>
      <c r="AJ15" s="10" t="s">
        <v>132</v>
      </c>
      <c r="AK15" s="23" t="s">
        <v>146</v>
      </c>
      <c r="AL15" s="26">
        <v>8500</v>
      </c>
      <c r="AM15" s="14">
        <v>46268</v>
      </c>
      <c r="AN15" s="26">
        <f>55.98*AL15</f>
        <v>475830</v>
      </c>
      <c r="AO15" s="14"/>
      <c r="AP15" s="23" t="s">
        <v>66</v>
      </c>
      <c r="AQ15" s="31" t="s">
        <v>66</v>
      </c>
      <c r="AR15" s="32" t="s">
        <v>66</v>
      </c>
      <c r="AS15" s="32" t="s">
        <v>66</v>
      </c>
      <c r="AT15" s="32" t="s">
        <v>66</v>
      </c>
      <c r="AU15" s="31" t="s">
        <v>66</v>
      </c>
      <c r="AV15" s="23" t="s">
        <v>66</v>
      </c>
      <c r="AW15" s="23" t="s">
        <v>66</v>
      </c>
      <c r="AX15" s="23" t="s">
        <v>66</v>
      </c>
      <c r="AY15" s="23" t="s">
        <v>66</v>
      </c>
      <c r="AZ15" s="23" t="s">
        <v>66</v>
      </c>
      <c r="BA15" s="23" t="s">
        <v>66</v>
      </c>
      <c r="BB15" s="23" t="s">
        <v>66</v>
      </c>
      <c r="BC15" s="23" t="s">
        <v>66</v>
      </c>
      <c r="BD15" s="31" t="s">
        <v>66</v>
      </c>
      <c r="BE15" s="28" t="s">
        <v>113</v>
      </c>
    </row>
    <row r="16" spans="1:57" ht="43.2" x14ac:dyDescent="0.3">
      <c r="A16" s="22" t="s">
        <v>126</v>
      </c>
      <c r="B16" s="9"/>
      <c r="C16" s="10" t="s">
        <v>112</v>
      </c>
      <c r="D16" s="22">
        <v>966057</v>
      </c>
      <c r="E16" s="6" t="s">
        <v>118</v>
      </c>
      <c r="F16" s="22">
        <v>7871803668</v>
      </c>
      <c r="G16" s="22">
        <v>631232408</v>
      </c>
      <c r="H16" s="6" t="s">
        <v>128</v>
      </c>
      <c r="I16" s="13" t="s">
        <v>113</v>
      </c>
      <c r="J16" s="22" t="s">
        <v>117</v>
      </c>
      <c r="K16" s="28" t="s">
        <v>113</v>
      </c>
      <c r="L16" s="6" t="s">
        <v>114</v>
      </c>
      <c r="M16" s="6" t="s">
        <v>115</v>
      </c>
      <c r="N16" s="22" t="s">
        <v>116</v>
      </c>
      <c r="O16" s="22" t="s">
        <v>116</v>
      </c>
      <c r="P16" s="22" t="s">
        <v>119</v>
      </c>
      <c r="Q16" s="22">
        <v>15</v>
      </c>
      <c r="R16" s="22" t="s">
        <v>121</v>
      </c>
      <c r="S16" s="10" t="s">
        <v>114</v>
      </c>
      <c r="T16" s="10" t="s">
        <v>115</v>
      </c>
      <c r="U16" s="23" t="s">
        <v>116</v>
      </c>
      <c r="V16" s="23" t="s">
        <v>116</v>
      </c>
      <c r="W16" s="23" t="s">
        <v>119</v>
      </c>
      <c r="X16" s="23">
        <v>15</v>
      </c>
      <c r="Y16" s="27" t="s">
        <v>120</v>
      </c>
      <c r="Z16" s="23" t="s">
        <v>121</v>
      </c>
      <c r="AA16" s="23" t="s">
        <v>117</v>
      </c>
      <c r="AB16" s="22" t="s">
        <v>131</v>
      </c>
      <c r="AC16" s="10" t="s">
        <v>114</v>
      </c>
      <c r="AD16" s="10" t="s">
        <v>115</v>
      </c>
      <c r="AE16" s="23" t="s">
        <v>116</v>
      </c>
      <c r="AF16" s="23" t="s">
        <v>116</v>
      </c>
      <c r="AG16" s="23" t="s">
        <v>129</v>
      </c>
      <c r="AH16" s="23">
        <v>34</v>
      </c>
      <c r="AI16" s="23" t="s">
        <v>121</v>
      </c>
      <c r="AJ16" s="10" t="s">
        <v>132</v>
      </c>
      <c r="AK16" s="24" t="s">
        <v>147</v>
      </c>
      <c r="AL16" s="26">
        <v>8500</v>
      </c>
      <c r="AM16" s="14">
        <v>46268</v>
      </c>
      <c r="AN16" s="26">
        <f>55.15*AL16</f>
        <v>468775</v>
      </c>
      <c r="AO16" s="14"/>
      <c r="AP16" s="23" t="s">
        <v>66</v>
      </c>
      <c r="AQ16" s="31" t="s">
        <v>66</v>
      </c>
      <c r="AR16" s="32" t="s">
        <v>66</v>
      </c>
      <c r="AS16" s="32" t="s">
        <v>66</v>
      </c>
      <c r="AT16" s="32" t="s">
        <v>66</v>
      </c>
      <c r="AU16" s="31" t="s">
        <v>66</v>
      </c>
      <c r="AV16" s="23" t="s">
        <v>66</v>
      </c>
      <c r="AW16" s="23" t="s">
        <v>66</v>
      </c>
      <c r="AX16" s="23" t="s">
        <v>66</v>
      </c>
      <c r="AY16" s="23" t="s">
        <v>66</v>
      </c>
      <c r="AZ16" s="23" t="s">
        <v>66</v>
      </c>
      <c r="BA16" s="23" t="s">
        <v>66</v>
      </c>
      <c r="BB16" s="23" t="s">
        <v>66</v>
      </c>
      <c r="BC16" s="23" t="s">
        <v>66</v>
      </c>
      <c r="BD16" s="31" t="s">
        <v>66</v>
      </c>
      <c r="BE16" s="28" t="s">
        <v>113</v>
      </c>
    </row>
    <row r="17" spans="1:57" ht="43.2" x14ac:dyDescent="0.3">
      <c r="A17" s="22" t="s">
        <v>126</v>
      </c>
      <c r="B17" s="9"/>
      <c r="C17" s="10" t="s">
        <v>112</v>
      </c>
      <c r="D17" s="22">
        <v>966057</v>
      </c>
      <c r="E17" s="6" t="s">
        <v>118</v>
      </c>
      <c r="F17" s="22">
        <v>7871803668</v>
      </c>
      <c r="G17" s="22">
        <v>631232408</v>
      </c>
      <c r="H17" s="6" t="s">
        <v>128</v>
      </c>
      <c r="I17" s="13" t="s">
        <v>113</v>
      </c>
      <c r="J17" s="22" t="s">
        <v>117</v>
      </c>
      <c r="K17" s="28" t="s">
        <v>113</v>
      </c>
      <c r="L17" s="6" t="s">
        <v>114</v>
      </c>
      <c r="M17" s="6" t="s">
        <v>115</v>
      </c>
      <c r="N17" s="22" t="s">
        <v>116</v>
      </c>
      <c r="O17" s="22" t="s">
        <v>116</v>
      </c>
      <c r="P17" s="22" t="s">
        <v>119</v>
      </c>
      <c r="Q17" s="22">
        <v>15</v>
      </c>
      <c r="R17" s="22" t="s">
        <v>121</v>
      </c>
      <c r="S17" s="10" t="s">
        <v>114</v>
      </c>
      <c r="T17" s="10" t="s">
        <v>115</v>
      </c>
      <c r="U17" s="23" t="s">
        <v>116</v>
      </c>
      <c r="V17" s="23" t="s">
        <v>116</v>
      </c>
      <c r="W17" s="23" t="s">
        <v>119</v>
      </c>
      <c r="X17" s="23">
        <v>15</v>
      </c>
      <c r="Y17" s="27" t="s">
        <v>120</v>
      </c>
      <c r="Z17" s="23" t="s">
        <v>121</v>
      </c>
      <c r="AA17" s="23" t="s">
        <v>117</v>
      </c>
      <c r="AB17" s="22" t="s">
        <v>131</v>
      </c>
      <c r="AC17" s="10" t="s">
        <v>114</v>
      </c>
      <c r="AD17" s="10" t="s">
        <v>115</v>
      </c>
      <c r="AE17" s="23" t="s">
        <v>116</v>
      </c>
      <c r="AF17" s="23" t="s">
        <v>116</v>
      </c>
      <c r="AG17" s="23" t="s">
        <v>129</v>
      </c>
      <c r="AH17" s="23">
        <v>34</v>
      </c>
      <c r="AI17" s="23" t="s">
        <v>121</v>
      </c>
      <c r="AJ17" s="10" t="s">
        <v>132</v>
      </c>
      <c r="AK17" s="24" t="s">
        <v>148</v>
      </c>
      <c r="AL17" s="26">
        <v>8500</v>
      </c>
      <c r="AM17" s="14">
        <v>46268</v>
      </c>
      <c r="AN17" s="26">
        <f>44.55*AL17</f>
        <v>378675</v>
      </c>
      <c r="AO17" s="14"/>
      <c r="AP17" s="23" t="s">
        <v>66</v>
      </c>
      <c r="AQ17" s="31" t="s">
        <v>66</v>
      </c>
      <c r="AR17" s="32" t="s">
        <v>66</v>
      </c>
      <c r="AS17" s="32" t="s">
        <v>66</v>
      </c>
      <c r="AT17" s="32" t="s">
        <v>66</v>
      </c>
      <c r="AU17" s="31" t="s">
        <v>66</v>
      </c>
      <c r="AV17" s="23" t="s">
        <v>66</v>
      </c>
      <c r="AW17" s="23" t="s">
        <v>66</v>
      </c>
      <c r="AX17" s="23" t="s">
        <v>66</v>
      </c>
      <c r="AY17" s="23" t="s">
        <v>66</v>
      </c>
      <c r="AZ17" s="23" t="s">
        <v>66</v>
      </c>
      <c r="BA17" s="23" t="s">
        <v>66</v>
      </c>
      <c r="BB17" s="23" t="s">
        <v>66</v>
      </c>
      <c r="BC17" s="23" t="s">
        <v>66</v>
      </c>
      <c r="BD17" s="31" t="s">
        <v>66</v>
      </c>
      <c r="BE17" s="28" t="s">
        <v>113</v>
      </c>
    </row>
    <row r="18" spans="1:57" ht="43.2" x14ac:dyDescent="0.3">
      <c r="A18" s="22" t="s">
        <v>126</v>
      </c>
      <c r="B18" s="9"/>
      <c r="C18" s="10" t="s">
        <v>112</v>
      </c>
      <c r="D18" s="22">
        <v>966057</v>
      </c>
      <c r="E18" s="6" t="s">
        <v>118</v>
      </c>
      <c r="F18" s="22">
        <v>7871803668</v>
      </c>
      <c r="G18" s="22">
        <v>631232408</v>
      </c>
      <c r="H18" s="6" t="s">
        <v>128</v>
      </c>
      <c r="I18" s="13" t="s">
        <v>113</v>
      </c>
      <c r="J18" s="22" t="s">
        <v>117</v>
      </c>
      <c r="K18" s="28" t="s">
        <v>113</v>
      </c>
      <c r="L18" s="6" t="s">
        <v>114</v>
      </c>
      <c r="M18" s="6" t="s">
        <v>115</v>
      </c>
      <c r="N18" s="22" t="s">
        <v>116</v>
      </c>
      <c r="O18" s="22" t="s">
        <v>116</v>
      </c>
      <c r="P18" s="22" t="s">
        <v>119</v>
      </c>
      <c r="Q18" s="22">
        <v>15</v>
      </c>
      <c r="R18" s="22" t="s">
        <v>121</v>
      </c>
      <c r="S18" s="10" t="s">
        <v>114</v>
      </c>
      <c r="T18" s="10" t="s">
        <v>115</v>
      </c>
      <c r="U18" s="23" t="s">
        <v>116</v>
      </c>
      <c r="V18" s="23" t="s">
        <v>116</v>
      </c>
      <c r="W18" s="23" t="s">
        <v>119</v>
      </c>
      <c r="X18" s="23">
        <v>15</v>
      </c>
      <c r="Y18" s="27" t="s">
        <v>120</v>
      </c>
      <c r="Z18" s="23" t="s">
        <v>121</v>
      </c>
      <c r="AA18" s="23" t="s">
        <v>117</v>
      </c>
      <c r="AB18" s="22" t="s">
        <v>131</v>
      </c>
      <c r="AC18" s="10" t="s">
        <v>114</v>
      </c>
      <c r="AD18" s="10" t="s">
        <v>115</v>
      </c>
      <c r="AE18" s="23" t="s">
        <v>116</v>
      </c>
      <c r="AF18" s="23" t="s">
        <v>116</v>
      </c>
      <c r="AG18" s="23" t="s">
        <v>129</v>
      </c>
      <c r="AH18" s="23">
        <v>34</v>
      </c>
      <c r="AI18" s="23" t="s">
        <v>121</v>
      </c>
      <c r="AJ18" s="10" t="s">
        <v>132</v>
      </c>
      <c r="AK18" s="24" t="s">
        <v>149</v>
      </c>
      <c r="AL18" s="26">
        <v>8500</v>
      </c>
      <c r="AM18" s="14">
        <v>46268</v>
      </c>
      <c r="AN18" s="26">
        <f>44.68*AL18</f>
        <v>379780</v>
      </c>
      <c r="AO18" s="14"/>
      <c r="AP18" s="23" t="s">
        <v>66</v>
      </c>
      <c r="AQ18" s="31" t="s">
        <v>66</v>
      </c>
      <c r="AR18" s="32" t="s">
        <v>66</v>
      </c>
      <c r="AS18" s="32" t="s">
        <v>66</v>
      </c>
      <c r="AT18" s="32" t="s">
        <v>66</v>
      </c>
      <c r="AU18" s="31" t="s">
        <v>66</v>
      </c>
      <c r="AV18" s="23" t="s">
        <v>66</v>
      </c>
      <c r="AW18" s="23" t="s">
        <v>66</v>
      </c>
      <c r="AX18" s="23" t="s">
        <v>66</v>
      </c>
      <c r="AY18" s="23" t="s">
        <v>66</v>
      </c>
      <c r="AZ18" s="23" t="s">
        <v>66</v>
      </c>
      <c r="BA18" s="23" t="s">
        <v>66</v>
      </c>
      <c r="BB18" s="23" t="s">
        <v>66</v>
      </c>
      <c r="BC18" s="23" t="s">
        <v>66</v>
      </c>
      <c r="BD18" s="31" t="s">
        <v>66</v>
      </c>
      <c r="BE18" s="28" t="s">
        <v>113</v>
      </c>
    </row>
    <row r="19" spans="1:57" ht="43.2" x14ac:dyDescent="0.3">
      <c r="A19" s="22" t="s">
        <v>126</v>
      </c>
      <c r="B19" s="9"/>
      <c r="C19" s="10" t="s">
        <v>112</v>
      </c>
      <c r="D19" s="22">
        <v>966057</v>
      </c>
      <c r="E19" s="6" t="s">
        <v>118</v>
      </c>
      <c r="F19" s="22">
        <v>7871803668</v>
      </c>
      <c r="G19" s="22">
        <v>631232408</v>
      </c>
      <c r="H19" s="6" t="s">
        <v>128</v>
      </c>
      <c r="I19" s="13" t="s">
        <v>113</v>
      </c>
      <c r="J19" s="22" t="s">
        <v>117</v>
      </c>
      <c r="K19" s="28" t="s">
        <v>113</v>
      </c>
      <c r="L19" s="6" t="s">
        <v>114</v>
      </c>
      <c r="M19" s="6" t="s">
        <v>115</v>
      </c>
      <c r="N19" s="22" t="s">
        <v>116</v>
      </c>
      <c r="O19" s="22" t="s">
        <v>116</v>
      </c>
      <c r="P19" s="22" t="s">
        <v>119</v>
      </c>
      <c r="Q19" s="22">
        <v>15</v>
      </c>
      <c r="R19" s="22" t="s">
        <v>121</v>
      </c>
      <c r="S19" s="10" t="s">
        <v>114</v>
      </c>
      <c r="T19" s="10" t="s">
        <v>115</v>
      </c>
      <c r="U19" s="23" t="s">
        <v>116</v>
      </c>
      <c r="V19" s="23" t="s">
        <v>116</v>
      </c>
      <c r="W19" s="23" t="s">
        <v>119</v>
      </c>
      <c r="X19" s="23">
        <v>15</v>
      </c>
      <c r="Y19" s="27" t="s">
        <v>120</v>
      </c>
      <c r="Z19" s="23" t="s">
        <v>121</v>
      </c>
      <c r="AA19" s="23" t="s">
        <v>117</v>
      </c>
      <c r="AB19" s="22" t="s">
        <v>131</v>
      </c>
      <c r="AC19" s="10" t="s">
        <v>114</v>
      </c>
      <c r="AD19" s="10" t="s">
        <v>115</v>
      </c>
      <c r="AE19" s="23" t="s">
        <v>116</v>
      </c>
      <c r="AF19" s="23" t="s">
        <v>116</v>
      </c>
      <c r="AG19" s="23" t="s">
        <v>129</v>
      </c>
      <c r="AH19" s="23">
        <v>34</v>
      </c>
      <c r="AI19" s="23" t="s">
        <v>121</v>
      </c>
      <c r="AJ19" s="10" t="s">
        <v>132</v>
      </c>
      <c r="AK19" s="23" t="s">
        <v>150</v>
      </c>
      <c r="AL19" s="26">
        <v>8500</v>
      </c>
      <c r="AM19" s="14">
        <v>46268</v>
      </c>
      <c r="AN19" s="26">
        <f>47*AL19</f>
        <v>399500</v>
      </c>
      <c r="AO19" s="14"/>
      <c r="AP19" s="23" t="s">
        <v>66</v>
      </c>
      <c r="AQ19" s="31" t="s">
        <v>66</v>
      </c>
      <c r="AR19" s="32" t="s">
        <v>66</v>
      </c>
      <c r="AS19" s="32" t="s">
        <v>66</v>
      </c>
      <c r="AT19" s="32" t="s">
        <v>66</v>
      </c>
      <c r="AU19" s="31" t="s">
        <v>66</v>
      </c>
      <c r="AV19" s="23" t="s">
        <v>66</v>
      </c>
      <c r="AW19" s="23" t="s">
        <v>66</v>
      </c>
      <c r="AX19" s="23" t="s">
        <v>66</v>
      </c>
      <c r="AY19" s="23" t="s">
        <v>66</v>
      </c>
      <c r="AZ19" s="23" t="s">
        <v>66</v>
      </c>
      <c r="BA19" s="23" t="s">
        <v>66</v>
      </c>
      <c r="BB19" s="23" t="s">
        <v>66</v>
      </c>
      <c r="BC19" s="23" t="s">
        <v>66</v>
      </c>
      <c r="BD19" s="31" t="s">
        <v>66</v>
      </c>
      <c r="BE19" s="28" t="s">
        <v>113</v>
      </c>
    </row>
    <row r="20" spans="1:57" ht="43.2" x14ac:dyDescent="0.3">
      <c r="A20" s="22" t="s">
        <v>126</v>
      </c>
      <c r="B20" s="9"/>
      <c r="C20" s="10" t="s">
        <v>112</v>
      </c>
      <c r="D20" s="22">
        <v>966057</v>
      </c>
      <c r="E20" s="6" t="s">
        <v>118</v>
      </c>
      <c r="F20" s="22">
        <v>7871803668</v>
      </c>
      <c r="G20" s="22">
        <v>631232408</v>
      </c>
      <c r="H20" s="6" t="s">
        <v>128</v>
      </c>
      <c r="I20" s="13" t="s">
        <v>113</v>
      </c>
      <c r="J20" s="22" t="s">
        <v>117</v>
      </c>
      <c r="K20" s="28" t="s">
        <v>113</v>
      </c>
      <c r="L20" s="6" t="s">
        <v>114</v>
      </c>
      <c r="M20" s="6" t="s">
        <v>115</v>
      </c>
      <c r="N20" s="22" t="s">
        <v>116</v>
      </c>
      <c r="O20" s="22" t="s">
        <v>116</v>
      </c>
      <c r="P20" s="22" t="s">
        <v>119</v>
      </c>
      <c r="Q20" s="22">
        <v>15</v>
      </c>
      <c r="R20" s="22" t="s">
        <v>121</v>
      </c>
      <c r="S20" s="10" t="s">
        <v>114</v>
      </c>
      <c r="T20" s="10" t="s">
        <v>115</v>
      </c>
      <c r="U20" s="23" t="s">
        <v>116</v>
      </c>
      <c r="V20" s="23" t="s">
        <v>116</v>
      </c>
      <c r="W20" s="23" t="s">
        <v>119</v>
      </c>
      <c r="X20" s="23">
        <v>15</v>
      </c>
      <c r="Y20" s="27" t="s">
        <v>120</v>
      </c>
      <c r="Z20" s="23" t="s">
        <v>121</v>
      </c>
      <c r="AA20" s="23" t="s">
        <v>117</v>
      </c>
      <c r="AB20" s="22" t="s">
        <v>131</v>
      </c>
      <c r="AC20" s="10" t="s">
        <v>114</v>
      </c>
      <c r="AD20" s="10" t="s">
        <v>115</v>
      </c>
      <c r="AE20" s="23" t="s">
        <v>116</v>
      </c>
      <c r="AF20" s="23" t="s">
        <v>116</v>
      </c>
      <c r="AG20" s="23" t="s">
        <v>129</v>
      </c>
      <c r="AH20" s="23">
        <v>34</v>
      </c>
      <c r="AI20" s="23" t="s">
        <v>121</v>
      </c>
      <c r="AJ20" s="10" t="s">
        <v>132</v>
      </c>
      <c r="AK20" s="23" t="s">
        <v>151</v>
      </c>
      <c r="AL20" s="25">
        <v>8000</v>
      </c>
      <c r="AM20" s="14">
        <v>46268</v>
      </c>
      <c r="AN20" s="26">
        <f>40.77*AL20</f>
        <v>326160</v>
      </c>
      <c r="AO20" s="10"/>
      <c r="AP20" s="23" t="s">
        <v>66</v>
      </c>
      <c r="AQ20" s="31" t="s">
        <v>66</v>
      </c>
      <c r="AR20" s="32" t="s">
        <v>66</v>
      </c>
      <c r="AS20" s="32" t="s">
        <v>66</v>
      </c>
      <c r="AT20" s="32" t="s">
        <v>66</v>
      </c>
      <c r="AU20" s="31" t="s">
        <v>66</v>
      </c>
      <c r="AV20" s="23" t="s">
        <v>66</v>
      </c>
      <c r="AW20" s="23" t="s">
        <v>66</v>
      </c>
      <c r="AX20" s="23" t="s">
        <v>66</v>
      </c>
      <c r="AY20" s="23" t="s">
        <v>66</v>
      </c>
      <c r="AZ20" s="23" t="s">
        <v>66</v>
      </c>
      <c r="BA20" s="23" t="s">
        <v>66</v>
      </c>
      <c r="BB20" s="23" t="s">
        <v>66</v>
      </c>
      <c r="BC20" s="23" t="s">
        <v>66</v>
      </c>
      <c r="BD20" s="31" t="s">
        <v>66</v>
      </c>
      <c r="BE20" s="28" t="s">
        <v>113</v>
      </c>
    </row>
    <row r="21" spans="1:57" ht="43.2" x14ac:dyDescent="0.3">
      <c r="A21" s="22" t="s">
        <v>126</v>
      </c>
      <c r="B21" s="9"/>
      <c r="C21" s="10" t="s">
        <v>112</v>
      </c>
      <c r="D21" s="22">
        <v>966057</v>
      </c>
      <c r="E21" s="6" t="s">
        <v>118</v>
      </c>
      <c r="F21" s="22">
        <v>7871803668</v>
      </c>
      <c r="G21" s="22">
        <v>631232408</v>
      </c>
      <c r="H21" s="6" t="s">
        <v>128</v>
      </c>
      <c r="I21" s="13" t="s">
        <v>113</v>
      </c>
      <c r="J21" s="22" t="s">
        <v>117</v>
      </c>
      <c r="K21" s="28" t="s">
        <v>113</v>
      </c>
      <c r="L21" s="6" t="s">
        <v>114</v>
      </c>
      <c r="M21" s="6" t="s">
        <v>115</v>
      </c>
      <c r="N21" s="22" t="s">
        <v>116</v>
      </c>
      <c r="O21" s="22" t="s">
        <v>116</v>
      </c>
      <c r="P21" s="22" t="s">
        <v>119</v>
      </c>
      <c r="Q21" s="22">
        <v>15</v>
      </c>
      <c r="R21" s="22" t="s">
        <v>121</v>
      </c>
      <c r="S21" s="10" t="s">
        <v>114</v>
      </c>
      <c r="T21" s="10" t="s">
        <v>115</v>
      </c>
      <c r="U21" s="23" t="s">
        <v>116</v>
      </c>
      <c r="V21" s="23" t="s">
        <v>116</v>
      </c>
      <c r="W21" s="23" t="s">
        <v>119</v>
      </c>
      <c r="X21" s="23">
        <v>15</v>
      </c>
      <c r="Y21" s="27" t="s">
        <v>120</v>
      </c>
      <c r="Z21" s="23" t="s">
        <v>121</v>
      </c>
      <c r="AA21" s="23" t="s">
        <v>117</v>
      </c>
      <c r="AB21" s="22" t="s">
        <v>131</v>
      </c>
      <c r="AC21" s="10" t="s">
        <v>114</v>
      </c>
      <c r="AD21" s="10" t="s">
        <v>115</v>
      </c>
      <c r="AE21" s="23" t="s">
        <v>116</v>
      </c>
      <c r="AF21" s="23" t="s">
        <v>116</v>
      </c>
      <c r="AG21" s="23" t="s">
        <v>129</v>
      </c>
      <c r="AH21" s="23">
        <v>34</v>
      </c>
      <c r="AI21" s="23" t="s">
        <v>121</v>
      </c>
      <c r="AJ21" s="10" t="s">
        <v>132</v>
      </c>
      <c r="AK21" s="23" t="s">
        <v>152</v>
      </c>
      <c r="AL21" s="25">
        <v>8000</v>
      </c>
      <c r="AM21" s="14">
        <v>46268</v>
      </c>
      <c r="AN21" s="26">
        <f>49.5*AL21</f>
        <v>396000</v>
      </c>
      <c r="AO21" s="10"/>
      <c r="AP21" s="23" t="s">
        <v>66</v>
      </c>
      <c r="AQ21" s="31" t="s">
        <v>66</v>
      </c>
      <c r="AR21" s="32" t="s">
        <v>66</v>
      </c>
      <c r="AS21" s="32" t="s">
        <v>66</v>
      </c>
      <c r="AT21" s="32" t="s">
        <v>66</v>
      </c>
      <c r="AU21" s="31" t="s">
        <v>66</v>
      </c>
      <c r="AV21" s="23" t="s">
        <v>66</v>
      </c>
      <c r="AW21" s="23" t="s">
        <v>66</v>
      </c>
      <c r="AX21" s="23" t="s">
        <v>66</v>
      </c>
      <c r="AY21" s="23" t="s">
        <v>66</v>
      </c>
      <c r="AZ21" s="23" t="s">
        <v>66</v>
      </c>
      <c r="BA21" s="23" t="s">
        <v>66</v>
      </c>
      <c r="BB21" s="23" t="s">
        <v>66</v>
      </c>
      <c r="BC21" s="23" t="s">
        <v>66</v>
      </c>
      <c r="BD21" s="31" t="s">
        <v>66</v>
      </c>
      <c r="BE21" s="28" t="s">
        <v>113</v>
      </c>
    </row>
    <row r="22" spans="1:57" ht="43.2" x14ac:dyDescent="0.3">
      <c r="A22" s="22" t="s">
        <v>126</v>
      </c>
      <c r="B22" s="9"/>
      <c r="C22" s="10" t="s">
        <v>112</v>
      </c>
      <c r="D22" s="22">
        <v>966057</v>
      </c>
      <c r="E22" s="6" t="s">
        <v>118</v>
      </c>
      <c r="F22" s="22">
        <v>7871803668</v>
      </c>
      <c r="G22" s="22">
        <v>631232408</v>
      </c>
      <c r="H22" s="6" t="s">
        <v>128</v>
      </c>
      <c r="I22" s="13" t="s">
        <v>113</v>
      </c>
      <c r="J22" s="22" t="s">
        <v>117</v>
      </c>
      <c r="K22" s="28" t="s">
        <v>113</v>
      </c>
      <c r="L22" s="6" t="s">
        <v>114</v>
      </c>
      <c r="M22" s="6" t="s">
        <v>115</v>
      </c>
      <c r="N22" s="22" t="s">
        <v>116</v>
      </c>
      <c r="O22" s="22" t="s">
        <v>116</v>
      </c>
      <c r="P22" s="22" t="s">
        <v>119</v>
      </c>
      <c r="Q22" s="22">
        <v>15</v>
      </c>
      <c r="R22" s="22" t="s">
        <v>121</v>
      </c>
      <c r="S22" s="10" t="s">
        <v>114</v>
      </c>
      <c r="T22" s="10" t="s">
        <v>115</v>
      </c>
      <c r="U22" s="23" t="s">
        <v>116</v>
      </c>
      <c r="V22" s="23" t="s">
        <v>116</v>
      </c>
      <c r="W22" s="23" t="s">
        <v>119</v>
      </c>
      <c r="X22" s="23">
        <v>15</v>
      </c>
      <c r="Y22" s="27" t="s">
        <v>120</v>
      </c>
      <c r="Z22" s="23" t="s">
        <v>121</v>
      </c>
      <c r="AA22" s="23" t="s">
        <v>117</v>
      </c>
      <c r="AB22" s="22" t="s">
        <v>131</v>
      </c>
      <c r="AC22" s="10" t="s">
        <v>114</v>
      </c>
      <c r="AD22" s="10" t="s">
        <v>115</v>
      </c>
      <c r="AE22" s="23" t="s">
        <v>116</v>
      </c>
      <c r="AF22" s="23" t="s">
        <v>116</v>
      </c>
      <c r="AG22" s="23" t="s">
        <v>129</v>
      </c>
      <c r="AH22" s="23">
        <v>34</v>
      </c>
      <c r="AI22" s="23" t="s">
        <v>121</v>
      </c>
      <c r="AJ22" s="10" t="s">
        <v>132</v>
      </c>
      <c r="AK22" s="23" t="s">
        <v>153</v>
      </c>
      <c r="AL22" s="25">
        <v>8000</v>
      </c>
      <c r="AM22" s="14">
        <v>46268</v>
      </c>
      <c r="AN22" s="26">
        <f>47.86*AL22</f>
        <v>382880</v>
      </c>
      <c r="AO22" s="10"/>
      <c r="AP22" s="23" t="s">
        <v>66</v>
      </c>
      <c r="AQ22" s="31" t="s">
        <v>66</v>
      </c>
      <c r="AR22" s="32" t="s">
        <v>66</v>
      </c>
      <c r="AS22" s="32" t="s">
        <v>66</v>
      </c>
      <c r="AT22" s="32" t="s">
        <v>66</v>
      </c>
      <c r="AU22" s="31" t="s">
        <v>66</v>
      </c>
      <c r="AV22" s="23" t="s">
        <v>66</v>
      </c>
      <c r="AW22" s="23" t="s">
        <v>66</v>
      </c>
      <c r="AX22" s="23" t="s">
        <v>66</v>
      </c>
      <c r="AY22" s="23" t="s">
        <v>66</v>
      </c>
      <c r="AZ22" s="23" t="s">
        <v>66</v>
      </c>
      <c r="BA22" s="23" t="s">
        <v>66</v>
      </c>
      <c r="BB22" s="23" t="s">
        <v>66</v>
      </c>
      <c r="BC22" s="23" t="s">
        <v>66</v>
      </c>
      <c r="BD22" s="31" t="s">
        <v>66</v>
      </c>
      <c r="BE22" s="28" t="s">
        <v>113</v>
      </c>
    </row>
    <row r="23" spans="1:57" ht="43.2" x14ac:dyDescent="0.3">
      <c r="A23" s="22" t="s">
        <v>126</v>
      </c>
      <c r="B23" s="9"/>
      <c r="C23" s="10" t="s">
        <v>112</v>
      </c>
      <c r="D23" s="22">
        <v>966057</v>
      </c>
      <c r="E23" s="6" t="s">
        <v>118</v>
      </c>
      <c r="F23" s="22">
        <v>7871803668</v>
      </c>
      <c r="G23" s="22">
        <v>631232408</v>
      </c>
      <c r="H23" s="6" t="s">
        <v>128</v>
      </c>
      <c r="I23" s="13" t="s">
        <v>113</v>
      </c>
      <c r="J23" s="22" t="s">
        <v>117</v>
      </c>
      <c r="K23" s="28" t="s">
        <v>113</v>
      </c>
      <c r="L23" s="6" t="s">
        <v>114</v>
      </c>
      <c r="M23" s="6" t="s">
        <v>115</v>
      </c>
      <c r="N23" s="22" t="s">
        <v>116</v>
      </c>
      <c r="O23" s="22" t="s">
        <v>116</v>
      </c>
      <c r="P23" s="22" t="s">
        <v>119</v>
      </c>
      <c r="Q23" s="22">
        <v>15</v>
      </c>
      <c r="R23" s="22" t="s">
        <v>121</v>
      </c>
      <c r="S23" s="10" t="s">
        <v>114</v>
      </c>
      <c r="T23" s="10" t="s">
        <v>115</v>
      </c>
      <c r="U23" s="23" t="s">
        <v>116</v>
      </c>
      <c r="V23" s="23" t="s">
        <v>116</v>
      </c>
      <c r="W23" s="23" t="s">
        <v>119</v>
      </c>
      <c r="X23" s="23">
        <v>15</v>
      </c>
      <c r="Y23" s="27" t="s">
        <v>120</v>
      </c>
      <c r="Z23" s="23" t="s">
        <v>121</v>
      </c>
      <c r="AA23" s="23" t="s">
        <v>117</v>
      </c>
      <c r="AB23" s="22" t="s">
        <v>131</v>
      </c>
      <c r="AC23" s="10" t="s">
        <v>114</v>
      </c>
      <c r="AD23" s="10" t="s">
        <v>115</v>
      </c>
      <c r="AE23" s="23" t="s">
        <v>116</v>
      </c>
      <c r="AF23" s="23" t="s">
        <v>116</v>
      </c>
      <c r="AG23" s="23" t="s">
        <v>129</v>
      </c>
      <c r="AH23" s="23">
        <v>34</v>
      </c>
      <c r="AI23" s="23" t="s">
        <v>121</v>
      </c>
      <c r="AJ23" s="10" t="s">
        <v>132</v>
      </c>
      <c r="AK23" s="23" t="s">
        <v>154</v>
      </c>
      <c r="AL23" s="25">
        <v>8000</v>
      </c>
      <c r="AM23" s="14">
        <v>46268</v>
      </c>
      <c r="AN23" s="26">
        <f>38.72*AL23</f>
        <v>309760</v>
      </c>
      <c r="AO23" s="10"/>
      <c r="AP23" s="23" t="s">
        <v>66</v>
      </c>
      <c r="AQ23" s="31" t="s">
        <v>66</v>
      </c>
      <c r="AR23" s="32" t="s">
        <v>66</v>
      </c>
      <c r="AS23" s="32" t="s">
        <v>66</v>
      </c>
      <c r="AT23" s="32" t="s">
        <v>66</v>
      </c>
      <c r="AU23" s="31" t="s">
        <v>66</v>
      </c>
      <c r="AV23" s="23" t="s">
        <v>66</v>
      </c>
      <c r="AW23" s="23" t="s">
        <v>66</v>
      </c>
      <c r="AX23" s="23" t="s">
        <v>66</v>
      </c>
      <c r="AY23" s="23" t="s">
        <v>66</v>
      </c>
      <c r="AZ23" s="23" t="s">
        <v>66</v>
      </c>
      <c r="BA23" s="23" t="s">
        <v>66</v>
      </c>
      <c r="BB23" s="23" t="s">
        <v>66</v>
      </c>
      <c r="BC23" s="23" t="s">
        <v>66</v>
      </c>
      <c r="BD23" s="31" t="s">
        <v>66</v>
      </c>
      <c r="BE23" s="28" t="s">
        <v>113</v>
      </c>
    </row>
    <row r="24" spans="1:57" ht="43.2" x14ac:dyDescent="0.3">
      <c r="A24" s="22" t="s">
        <v>126</v>
      </c>
      <c r="B24" s="9"/>
      <c r="C24" s="10" t="s">
        <v>112</v>
      </c>
      <c r="D24" s="22">
        <v>966057</v>
      </c>
      <c r="E24" s="6" t="s">
        <v>118</v>
      </c>
      <c r="F24" s="22">
        <v>7871803668</v>
      </c>
      <c r="G24" s="22">
        <v>631232408</v>
      </c>
      <c r="H24" s="6" t="s">
        <v>128</v>
      </c>
      <c r="I24" s="13" t="s">
        <v>113</v>
      </c>
      <c r="J24" s="22" t="s">
        <v>117</v>
      </c>
      <c r="K24" s="28" t="s">
        <v>113</v>
      </c>
      <c r="L24" s="6" t="s">
        <v>114</v>
      </c>
      <c r="M24" s="6" t="s">
        <v>115</v>
      </c>
      <c r="N24" s="22" t="s">
        <v>116</v>
      </c>
      <c r="O24" s="22" t="s">
        <v>116</v>
      </c>
      <c r="P24" s="22" t="s">
        <v>119</v>
      </c>
      <c r="Q24" s="22">
        <v>15</v>
      </c>
      <c r="R24" s="22" t="s">
        <v>121</v>
      </c>
      <c r="S24" s="10" t="s">
        <v>114</v>
      </c>
      <c r="T24" s="10" t="s">
        <v>115</v>
      </c>
      <c r="U24" s="23" t="s">
        <v>116</v>
      </c>
      <c r="V24" s="23" t="s">
        <v>116</v>
      </c>
      <c r="W24" s="23" t="s">
        <v>119</v>
      </c>
      <c r="X24" s="23">
        <v>15</v>
      </c>
      <c r="Y24" s="27" t="s">
        <v>120</v>
      </c>
      <c r="Z24" s="23" t="s">
        <v>121</v>
      </c>
      <c r="AA24" s="23" t="s">
        <v>117</v>
      </c>
      <c r="AB24" s="22" t="s">
        <v>131</v>
      </c>
      <c r="AC24" s="10" t="s">
        <v>114</v>
      </c>
      <c r="AD24" s="10" t="s">
        <v>115</v>
      </c>
      <c r="AE24" s="23" t="s">
        <v>116</v>
      </c>
      <c r="AF24" s="23" t="s">
        <v>116</v>
      </c>
      <c r="AG24" s="23" t="s">
        <v>129</v>
      </c>
      <c r="AH24" s="23">
        <v>34</v>
      </c>
      <c r="AI24" s="23" t="s">
        <v>121</v>
      </c>
      <c r="AJ24" s="10" t="s">
        <v>132</v>
      </c>
      <c r="AK24" s="23" t="s">
        <v>155</v>
      </c>
      <c r="AL24" s="25">
        <v>8000</v>
      </c>
      <c r="AM24" s="14">
        <v>46268</v>
      </c>
      <c r="AN24" s="26">
        <f>38.65*AL24</f>
        <v>309200</v>
      </c>
      <c r="AO24" s="10"/>
      <c r="AP24" s="23" t="s">
        <v>66</v>
      </c>
      <c r="AQ24" s="31" t="s">
        <v>66</v>
      </c>
      <c r="AR24" s="32" t="s">
        <v>66</v>
      </c>
      <c r="AS24" s="32" t="s">
        <v>66</v>
      </c>
      <c r="AT24" s="32" t="s">
        <v>66</v>
      </c>
      <c r="AU24" s="31" t="s">
        <v>66</v>
      </c>
      <c r="AV24" s="23" t="s">
        <v>66</v>
      </c>
      <c r="AW24" s="23" t="s">
        <v>66</v>
      </c>
      <c r="AX24" s="23" t="s">
        <v>66</v>
      </c>
      <c r="AY24" s="23" t="s">
        <v>66</v>
      </c>
      <c r="AZ24" s="23" t="s">
        <v>66</v>
      </c>
      <c r="BA24" s="23" t="s">
        <v>66</v>
      </c>
      <c r="BB24" s="23" t="s">
        <v>66</v>
      </c>
      <c r="BC24" s="23" t="s">
        <v>66</v>
      </c>
      <c r="BD24" s="31" t="s">
        <v>66</v>
      </c>
      <c r="BE24" s="28" t="s">
        <v>113</v>
      </c>
    </row>
    <row r="25" spans="1:57" ht="43.2" x14ac:dyDescent="0.3">
      <c r="A25" s="22" t="s">
        <v>126</v>
      </c>
      <c r="B25" s="9"/>
      <c r="C25" s="10" t="s">
        <v>112</v>
      </c>
      <c r="D25" s="22">
        <v>966057</v>
      </c>
      <c r="E25" s="6" t="s">
        <v>118</v>
      </c>
      <c r="F25" s="22">
        <v>7871803668</v>
      </c>
      <c r="G25" s="22">
        <v>631232408</v>
      </c>
      <c r="H25" s="6" t="s">
        <v>128</v>
      </c>
      <c r="I25" s="13" t="s">
        <v>113</v>
      </c>
      <c r="J25" s="22" t="s">
        <v>117</v>
      </c>
      <c r="K25" s="28" t="s">
        <v>113</v>
      </c>
      <c r="L25" s="6" t="s">
        <v>114</v>
      </c>
      <c r="M25" s="6" t="s">
        <v>115</v>
      </c>
      <c r="N25" s="22" t="s">
        <v>116</v>
      </c>
      <c r="O25" s="22" t="s">
        <v>116</v>
      </c>
      <c r="P25" s="22" t="s">
        <v>119</v>
      </c>
      <c r="Q25" s="22">
        <v>15</v>
      </c>
      <c r="R25" s="22" t="s">
        <v>121</v>
      </c>
      <c r="S25" s="10" t="s">
        <v>114</v>
      </c>
      <c r="T25" s="10" t="s">
        <v>115</v>
      </c>
      <c r="U25" s="23" t="s">
        <v>116</v>
      </c>
      <c r="V25" s="23" t="s">
        <v>116</v>
      </c>
      <c r="W25" s="23" t="s">
        <v>119</v>
      </c>
      <c r="X25" s="23">
        <v>15</v>
      </c>
      <c r="Y25" s="27" t="s">
        <v>120</v>
      </c>
      <c r="Z25" s="23" t="s">
        <v>121</v>
      </c>
      <c r="AA25" s="23" t="s">
        <v>117</v>
      </c>
      <c r="AB25" s="22" t="s">
        <v>131</v>
      </c>
      <c r="AC25" s="10" t="s">
        <v>114</v>
      </c>
      <c r="AD25" s="10" t="s">
        <v>115</v>
      </c>
      <c r="AE25" s="23" t="s">
        <v>116</v>
      </c>
      <c r="AF25" s="23" t="s">
        <v>116</v>
      </c>
      <c r="AG25" s="23" t="s">
        <v>129</v>
      </c>
      <c r="AH25" s="23">
        <v>34</v>
      </c>
      <c r="AI25" s="23" t="s">
        <v>121</v>
      </c>
      <c r="AJ25" s="10" t="s">
        <v>132</v>
      </c>
      <c r="AK25" s="23" t="s">
        <v>156</v>
      </c>
      <c r="AL25" s="25">
        <v>8000</v>
      </c>
      <c r="AM25" s="14">
        <v>46268</v>
      </c>
      <c r="AN25" s="26">
        <f>41.99*AL25</f>
        <v>335920</v>
      </c>
      <c r="AO25" s="10"/>
      <c r="AP25" s="23" t="s">
        <v>66</v>
      </c>
      <c r="AQ25" s="31" t="s">
        <v>66</v>
      </c>
      <c r="AR25" s="32" t="s">
        <v>66</v>
      </c>
      <c r="AS25" s="32" t="s">
        <v>66</v>
      </c>
      <c r="AT25" s="32" t="s">
        <v>66</v>
      </c>
      <c r="AU25" s="31" t="s">
        <v>66</v>
      </c>
      <c r="AV25" s="23" t="s">
        <v>66</v>
      </c>
      <c r="AW25" s="23" t="s">
        <v>66</v>
      </c>
      <c r="AX25" s="23" t="s">
        <v>66</v>
      </c>
      <c r="AY25" s="23" t="s">
        <v>66</v>
      </c>
      <c r="AZ25" s="23" t="s">
        <v>66</v>
      </c>
      <c r="BA25" s="23" t="s">
        <v>66</v>
      </c>
      <c r="BB25" s="23" t="s">
        <v>66</v>
      </c>
      <c r="BC25" s="23" t="s">
        <v>66</v>
      </c>
      <c r="BD25" s="31" t="s">
        <v>66</v>
      </c>
      <c r="BE25" s="28" t="s">
        <v>113</v>
      </c>
    </row>
    <row r="27" spans="1:57" x14ac:dyDescent="0.3">
      <c r="AT27" s="32"/>
    </row>
    <row r="28" spans="1:57" x14ac:dyDescent="0.3">
      <c r="AT28" s="32"/>
    </row>
  </sheetData>
  <phoneticPr fontId="8" type="noConversion"/>
  <hyperlinks>
    <hyperlink ref="BE2" r:id="rId1" display="mailto:sprzedaz@mieszkaniapniewystrzelecka.com.pl?subject=Zapytanie%20z%20strony%20internetowej%20inwestycji%20Strzelecka" xr:uid="{64D8AA82-5566-40D1-963D-4815CE284E14}"/>
    <hyperlink ref="BE3:BE25" r:id="rId2" display="mailto:sprzedaz@mieszkaniapniewystrzelecka.com.pl?subject=Zapytanie%20z%20strony%20internetowej%20inwestycji%20Strzelecka" xr:uid="{337A3FD2-3FD3-45B4-A174-A2470AD8ACEA}"/>
    <hyperlink ref="K2" r:id="rId3" display="mailto:sprzedaz@mieszkaniapniewystrzelecka.com.pl?subject=Zapytanie%20z%20strony%20internetowej%20inwestycji%20Strzelecka" xr:uid="{0A80DA51-82E9-40D3-9EA0-B0C6AE5158CA}"/>
    <hyperlink ref="K3:K25" r:id="rId4" display="mailto:sprzedaz@mieszkaniapniewystrzelecka.com.pl?subject=Zapytanie%20z%20strony%20internetowej%20inwestycji%20Strzelecka" xr:uid="{5678AFB7-BF5A-428F-A1B6-47CDF72AF74C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95C9B-CDAC-4906-84A7-9056141A043D}">
  <sheetPr>
    <pageSetUpPr fitToPage="1"/>
  </sheetPr>
  <dimension ref="A1:C49"/>
  <sheetViews>
    <sheetView topLeftCell="B28" workbookViewId="0">
      <selection activeCell="B48" sqref="A48:XFD48"/>
    </sheetView>
  </sheetViews>
  <sheetFormatPr defaultColWidth="8.88671875" defaultRowHeight="14.4" x14ac:dyDescent="0.3"/>
  <cols>
    <col min="1" max="1" width="16.44140625" customWidth="1"/>
    <col min="2" max="2" width="182.109375" customWidth="1"/>
    <col min="3" max="3" width="50" customWidth="1"/>
  </cols>
  <sheetData>
    <row r="1" spans="1:3" s="2" customFormat="1" ht="20.100000000000001" customHeight="1" x14ac:dyDescent="0.3">
      <c r="A1" s="1" t="s">
        <v>41</v>
      </c>
      <c r="B1" s="1" t="s">
        <v>42</v>
      </c>
    </row>
    <row r="2" spans="1:3" s="2" customFormat="1" ht="20.100000000000001" customHeight="1" x14ac:dyDescent="0.3">
      <c r="A2" s="3" t="s">
        <v>43</v>
      </c>
      <c r="B2" s="15" t="s">
        <v>0</v>
      </c>
      <c r="C2" s="19" t="s">
        <v>125</v>
      </c>
    </row>
    <row r="3" spans="1:3" s="2" customFormat="1" ht="20.100000000000001" customHeight="1" x14ac:dyDescent="0.3">
      <c r="A3" s="3"/>
      <c r="B3" s="16" t="s">
        <v>110</v>
      </c>
      <c r="C3" s="19" t="s">
        <v>111</v>
      </c>
    </row>
    <row r="4" spans="1:3" s="2" customFormat="1" ht="20.100000000000001" customHeight="1" x14ac:dyDescent="0.3">
      <c r="A4" s="3" t="s">
        <v>44</v>
      </c>
      <c r="B4" s="15" t="s">
        <v>1</v>
      </c>
      <c r="C4" s="19" t="s">
        <v>112</v>
      </c>
    </row>
    <row r="5" spans="1:3" s="2" customFormat="1" ht="20.100000000000001" customHeight="1" x14ac:dyDescent="0.3">
      <c r="A5" s="3" t="s">
        <v>45</v>
      </c>
      <c r="B5" s="15" t="s">
        <v>2</v>
      </c>
      <c r="C5" s="20">
        <v>966057</v>
      </c>
    </row>
    <row r="6" spans="1:3" s="2" customFormat="1" ht="20.100000000000001" customHeight="1" x14ac:dyDescent="0.3">
      <c r="A6" s="3" t="s">
        <v>46</v>
      </c>
      <c r="B6" s="15" t="s">
        <v>3</v>
      </c>
      <c r="C6" s="19" t="s">
        <v>118</v>
      </c>
    </row>
    <row r="7" spans="1:3" s="2" customFormat="1" ht="20.100000000000001" customHeight="1" x14ac:dyDescent="0.3">
      <c r="A7" s="3" t="s">
        <v>47</v>
      </c>
      <c r="B7" s="15" t="s">
        <v>4</v>
      </c>
      <c r="C7" s="19">
        <v>7871803668</v>
      </c>
    </row>
    <row r="8" spans="1:3" s="2" customFormat="1" ht="20.100000000000001" customHeight="1" x14ac:dyDescent="0.3">
      <c r="A8" s="3" t="s">
        <v>48</v>
      </c>
      <c r="B8" s="15" t="s">
        <v>5</v>
      </c>
      <c r="C8" s="19">
        <v>631232408</v>
      </c>
    </row>
    <row r="9" spans="1:3" s="2" customFormat="1" ht="20.100000000000001" customHeight="1" x14ac:dyDescent="0.3">
      <c r="A9" s="3" t="s">
        <v>49</v>
      </c>
      <c r="B9" s="15" t="s">
        <v>6</v>
      </c>
      <c r="C9" s="19" t="s">
        <v>127</v>
      </c>
    </row>
    <row r="10" spans="1:3" s="2" customFormat="1" ht="20.100000000000001" customHeight="1" x14ac:dyDescent="0.3">
      <c r="A10" s="3" t="s">
        <v>50</v>
      </c>
      <c r="B10" s="15" t="s">
        <v>7</v>
      </c>
      <c r="C10" s="21" t="s">
        <v>113</v>
      </c>
    </row>
    <row r="11" spans="1:3" s="2" customFormat="1" ht="20.100000000000001" customHeight="1" x14ac:dyDescent="0.3">
      <c r="A11" s="3" t="s">
        <v>51</v>
      </c>
      <c r="B11" s="15" t="s">
        <v>8</v>
      </c>
      <c r="C11" s="19" t="s">
        <v>120</v>
      </c>
    </row>
    <row r="12" spans="1:3" s="2" customFormat="1" ht="20.100000000000001" customHeight="1" x14ac:dyDescent="0.3">
      <c r="A12" s="3" t="s">
        <v>52</v>
      </c>
      <c r="B12" s="15" t="s">
        <v>9</v>
      </c>
      <c r="C12" s="19"/>
    </row>
    <row r="13" spans="1:3" s="2" customFormat="1" ht="20.100000000000001" customHeight="1" x14ac:dyDescent="0.3">
      <c r="A13" s="3" t="s">
        <v>53</v>
      </c>
      <c r="B13" s="15" t="s">
        <v>10</v>
      </c>
      <c r="C13" s="19" t="s">
        <v>114</v>
      </c>
    </row>
    <row r="14" spans="1:3" s="2" customFormat="1" ht="20.100000000000001" customHeight="1" x14ac:dyDescent="0.3">
      <c r="A14" s="3" t="s">
        <v>54</v>
      </c>
      <c r="B14" s="15" t="s">
        <v>11</v>
      </c>
      <c r="C14" s="19" t="s">
        <v>115</v>
      </c>
    </row>
    <row r="15" spans="1:3" s="2" customFormat="1" ht="20.100000000000001" customHeight="1" x14ac:dyDescent="0.3">
      <c r="A15" s="3" t="s">
        <v>55</v>
      </c>
      <c r="B15" s="15" t="s">
        <v>12</v>
      </c>
      <c r="C15" s="19" t="s">
        <v>116</v>
      </c>
    </row>
    <row r="16" spans="1:3" s="2" customFormat="1" ht="20.100000000000001" customHeight="1" x14ac:dyDescent="0.3">
      <c r="A16" s="3" t="s">
        <v>56</v>
      </c>
      <c r="B16" s="15" t="s">
        <v>13</v>
      </c>
      <c r="C16" s="19" t="s">
        <v>116</v>
      </c>
    </row>
    <row r="17" spans="1:3" s="2" customFormat="1" ht="20.100000000000001" customHeight="1" x14ac:dyDescent="0.3">
      <c r="A17" s="3" t="s">
        <v>57</v>
      </c>
      <c r="B17" s="15" t="s">
        <v>14</v>
      </c>
      <c r="C17" s="19" t="s">
        <v>119</v>
      </c>
    </row>
    <row r="18" spans="1:3" s="2" customFormat="1" ht="20.100000000000001" customHeight="1" x14ac:dyDescent="0.3">
      <c r="A18" s="3" t="s">
        <v>58</v>
      </c>
      <c r="B18" s="15" t="s">
        <v>15</v>
      </c>
      <c r="C18" s="19">
        <v>15</v>
      </c>
    </row>
    <row r="19" spans="1:3" s="2" customFormat="1" ht="20.100000000000001" customHeight="1" x14ac:dyDescent="0.3">
      <c r="A19" s="3" t="s">
        <v>59</v>
      </c>
      <c r="B19" s="15" t="s">
        <v>16</v>
      </c>
      <c r="C19" s="19" t="s">
        <v>120</v>
      </c>
    </row>
    <row r="20" spans="1:3" s="2" customFormat="1" ht="20.100000000000001" customHeight="1" x14ac:dyDescent="0.3">
      <c r="A20" s="3" t="s">
        <v>60</v>
      </c>
      <c r="B20" s="15" t="s">
        <v>17</v>
      </c>
      <c r="C20" s="19" t="s">
        <v>121</v>
      </c>
    </row>
    <row r="21" spans="1:3" s="2" customFormat="1" ht="20.100000000000001" customHeight="1" x14ac:dyDescent="0.3">
      <c r="A21" s="3" t="s">
        <v>61</v>
      </c>
      <c r="B21" s="15" t="s">
        <v>18</v>
      </c>
      <c r="C21" s="19" t="s">
        <v>114</v>
      </c>
    </row>
    <row r="22" spans="1:3" s="2" customFormat="1" ht="20.100000000000001" customHeight="1" x14ac:dyDescent="0.3">
      <c r="A22" s="3" t="s">
        <v>62</v>
      </c>
      <c r="B22" s="15" t="s">
        <v>19</v>
      </c>
      <c r="C22" s="19" t="s">
        <v>115</v>
      </c>
    </row>
    <row r="23" spans="1:3" s="2" customFormat="1" ht="20.100000000000001" customHeight="1" x14ac:dyDescent="0.3">
      <c r="A23" s="3" t="s">
        <v>63</v>
      </c>
      <c r="B23" s="15" t="s">
        <v>20</v>
      </c>
      <c r="C23" s="19" t="s">
        <v>116</v>
      </c>
    </row>
    <row r="24" spans="1:3" s="2" customFormat="1" ht="20.100000000000001" customHeight="1" x14ac:dyDescent="0.3">
      <c r="A24" s="3" t="s">
        <v>64</v>
      </c>
      <c r="B24" s="15" t="s">
        <v>21</v>
      </c>
      <c r="C24" s="19" t="s">
        <v>116</v>
      </c>
    </row>
    <row r="25" spans="1:3" s="2" customFormat="1" ht="20.100000000000001" customHeight="1" x14ac:dyDescent="0.3">
      <c r="A25" s="3" t="s">
        <v>65</v>
      </c>
      <c r="B25" s="15" t="s">
        <v>22</v>
      </c>
      <c r="C25" s="19" t="s">
        <v>122</v>
      </c>
    </row>
    <row r="26" spans="1:3" s="2" customFormat="1" ht="20.100000000000001" customHeight="1" x14ac:dyDescent="0.3">
      <c r="A26" s="4" t="s">
        <v>66</v>
      </c>
      <c r="B26" s="17" t="s">
        <v>23</v>
      </c>
      <c r="C26" s="19">
        <v>34</v>
      </c>
    </row>
    <row r="27" spans="1:3" s="2" customFormat="1" ht="20.100000000000001" customHeight="1" x14ac:dyDescent="0.3">
      <c r="A27" s="4" t="s">
        <v>67</v>
      </c>
      <c r="B27" s="17" t="s">
        <v>24</v>
      </c>
      <c r="C27" s="19"/>
    </row>
    <row r="28" spans="1:3" s="2" customFormat="1" ht="20.100000000000001" customHeight="1" x14ac:dyDescent="0.3">
      <c r="A28" s="4" t="s">
        <v>68</v>
      </c>
      <c r="B28" s="17" t="s">
        <v>25</v>
      </c>
      <c r="C28" s="19" t="s">
        <v>121</v>
      </c>
    </row>
    <row r="29" spans="1:3" s="2" customFormat="1" ht="20.100000000000001" customHeight="1" x14ac:dyDescent="0.3">
      <c r="A29" s="4" t="s">
        <v>69</v>
      </c>
      <c r="B29" s="17" t="s">
        <v>26</v>
      </c>
      <c r="C29" s="19" t="s">
        <v>120</v>
      </c>
    </row>
    <row r="30" spans="1:3" s="2" customFormat="1" ht="20.100000000000001" customHeight="1" x14ac:dyDescent="0.3">
      <c r="A30" s="4" t="s">
        <v>70</v>
      </c>
      <c r="B30" s="17" t="s">
        <v>27</v>
      </c>
      <c r="C30" s="19" t="s">
        <v>123</v>
      </c>
    </row>
    <row r="31" spans="1:3" s="2" customFormat="1" ht="20.100000000000001" customHeight="1" x14ac:dyDescent="0.3">
      <c r="A31" s="4" t="s">
        <v>71</v>
      </c>
      <c r="B31" s="17" t="s">
        <v>28</v>
      </c>
      <c r="C31" s="19" t="s">
        <v>114</v>
      </c>
    </row>
    <row r="32" spans="1:3" s="2" customFormat="1" ht="20.100000000000001" customHeight="1" x14ac:dyDescent="0.3">
      <c r="A32" s="4" t="s">
        <v>72</v>
      </c>
      <c r="B32" s="17" t="s">
        <v>29</v>
      </c>
      <c r="C32" s="19" t="s">
        <v>115</v>
      </c>
    </row>
    <row r="33" spans="1:3" s="2" customFormat="1" ht="20.100000000000001" customHeight="1" x14ac:dyDescent="0.3">
      <c r="A33" s="4" t="s">
        <v>73</v>
      </c>
      <c r="B33" s="17" t="s">
        <v>30</v>
      </c>
      <c r="C33" s="19" t="s">
        <v>116</v>
      </c>
    </row>
    <row r="34" spans="1:3" s="2" customFormat="1" ht="20.100000000000001" customHeight="1" x14ac:dyDescent="0.3">
      <c r="A34" s="4" t="s">
        <v>74</v>
      </c>
      <c r="B34" s="17" t="s">
        <v>31</v>
      </c>
      <c r="C34" s="19" t="s">
        <v>116</v>
      </c>
    </row>
    <row r="35" spans="1:3" s="2" customFormat="1" ht="20.100000000000001" customHeight="1" x14ac:dyDescent="0.3">
      <c r="A35" s="4" t="s">
        <v>75</v>
      </c>
      <c r="B35" s="17" t="s">
        <v>32</v>
      </c>
      <c r="C35" s="19" t="s">
        <v>122</v>
      </c>
    </row>
    <row r="36" spans="1:3" s="2" customFormat="1" ht="20.100000000000001" customHeight="1" x14ac:dyDescent="0.3">
      <c r="A36" s="4" t="s">
        <v>76</v>
      </c>
      <c r="B36" s="17" t="s">
        <v>33</v>
      </c>
      <c r="C36" s="19">
        <v>34</v>
      </c>
    </row>
    <row r="37" spans="1:3" s="2" customFormat="1" ht="20.100000000000001" customHeight="1" x14ac:dyDescent="0.3">
      <c r="A37" s="4" t="s">
        <v>77</v>
      </c>
      <c r="B37" s="17" t="s">
        <v>34</v>
      </c>
      <c r="C37" s="19" t="s">
        <v>121</v>
      </c>
    </row>
    <row r="38" spans="1:3" s="2" customFormat="1" ht="20.100000000000001" customHeight="1" x14ac:dyDescent="0.3">
      <c r="A38" s="4" t="s">
        <v>78</v>
      </c>
      <c r="B38" s="17" t="s">
        <v>95</v>
      </c>
      <c r="C38" s="19" t="s">
        <v>124</v>
      </c>
    </row>
    <row r="39" spans="1:3" s="2" customFormat="1" ht="20.100000000000001" customHeight="1" x14ac:dyDescent="0.3">
      <c r="A39" s="4" t="s">
        <v>79</v>
      </c>
      <c r="B39" s="17" t="s">
        <v>35</v>
      </c>
      <c r="C39" s="19"/>
    </row>
    <row r="40" spans="1:3" s="2" customFormat="1" ht="20.100000000000001" customHeight="1" x14ac:dyDescent="0.3">
      <c r="A40" s="4" t="s">
        <v>80</v>
      </c>
      <c r="B40" s="17" t="s">
        <v>81</v>
      </c>
      <c r="C40" s="19"/>
    </row>
    <row r="41" spans="1:3" s="2" customFormat="1" ht="20.100000000000001" customHeight="1" x14ac:dyDescent="0.3">
      <c r="A41" s="4" t="s">
        <v>82</v>
      </c>
      <c r="B41" s="17" t="s">
        <v>83</v>
      </c>
      <c r="C41" s="19"/>
    </row>
    <row r="42" spans="1:3" s="2" customFormat="1" ht="20.100000000000001" customHeight="1" x14ac:dyDescent="0.3">
      <c r="A42" s="4" t="s">
        <v>84</v>
      </c>
      <c r="B42" s="17" t="s">
        <v>96</v>
      </c>
      <c r="C42" s="19"/>
    </row>
    <row r="43" spans="1:3" s="2" customFormat="1" ht="20.100000000000001" customHeight="1" x14ac:dyDescent="0.3">
      <c r="A43" s="4" t="s">
        <v>85</v>
      </c>
      <c r="B43" s="17" t="s">
        <v>36</v>
      </c>
      <c r="C43" s="19"/>
    </row>
    <row r="44" spans="1:3" s="2" customFormat="1" ht="20.100000000000001" customHeight="1" x14ac:dyDescent="0.3">
      <c r="A44" s="4" t="s">
        <v>86</v>
      </c>
      <c r="B44" s="17" t="s">
        <v>37</v>
      </c>
      <c r="C44" s="19"/>
    </row>
    <row r="45" spans="1:3" s="2" customFormat="1" ht="20.100000000000001" customHeight="1" x14ac:dyDescent="0.3">
      <c r="A45" s="4" t="s">
        <v>87</v>
      </c>
      <c r="B45" s="17" t="s">
        <v>38</v>
      </c>
      <c r="C45" s="19"/>
    </row>
    <row r="46" spans="1:3" s="2" customFormat="1" ht="20.100000000000001" customHeight="1" x14ac:dyDescent="0.3">
      <c r="A46" s="4" t="s">
        <v>88</v>
      </c>
      <c r="B46" s="17" t="s">
        <v>39</v>
      </c>
      <c r="C46" s="19"/>
    </row>
    <row r="47" spans="1:3" s="2" customFormat="1" ht="20.100000000000001" customHeight="1" x14ac:dyDescent="0.3">
      <c r="A47" s="4" t="s">
        <v>89</v>
      </c>
      <c r="B47" s="17" t="s">
        <v>40</v>
      </c>
      <c r="C47" s="19"/>
    </row>
    <row r="48" spans="1:3" s="2" customFormat="1" ht="20.100000000000001" customHeight="1" x14ac:dyDescent="0.3">
      <c r="A48" s="4" t="s">
        <v>90</v>
      </c>
      <c r="B48" s="17" t="s">
        <v>91</v>
      </c>
      <c r="C48" s="19"/>
    </row>
    <row r="49" spans="1:3" s="2" customFormat="1" ht="20.100000000000001" customHeight="1" x14ac:dyDescent="0.3">
      <c r="A49" s="5" t="s">
        <v>92</v>
      </c>
      <c r="B49" s="18" t="s">
        <v>93</v>
      </c>
      <c r="C49" s="21" t="s">
        <v>113</v>
      </c>
    </row>
  </sheetData>
  <hyperlinks>
    <hyperlink ref="C10" r:id="rId1" xr:uid="{07807EBC-1E3E-4C99-8A53-E1CD8C3D74F0}"/>
    <hyperlink ref="C49" r:id="rId2" xr:uid="{C4011877-2EA2-4FE4-9E52-5A0A83162C0B}"/>
  </hyperlinks>
  <pageMargins left="0.7" right="0.7" top="0.75" bottom="0.75" header="0.3" footer="0.3"/>
  <pageSetup paperSize="9" scale="35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Michał Marks</cp:lastModifiedBy>
  <cp:lastPrinted>2026-08-18T10:30:33Z</cp:lastPrinted>
  <dcterms:created xsi:type="dcterms:W3CDTF">2025-06-06T11:45:57Z</dcterms:created>
  <dcterms:modified xsi:type="dcterms:W3CDTF">2026-09-04T08:10:59Z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