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546C1642-99BB-4E03-8C9B-E3CCECFA92CD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ane - 31 styczni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O60" i="1"/>
  <c r="P60" i="1"/>
  <c r="AN46" i="1" l="1"/>
  <c r="AN47" i="1"/>
  <c r="AN48" i="1"/>
  <c r="AA46" i="1"/>
  <c r="AA47" i="1"/>
  <c r="AA48" i="1"/>
  <c r="AA61" i="1"/>
  <c r="AA62" i="1"/>
  <c r="E60" i="1" l="1"/>
  <c r="D60" i="1"/>
  <c r="C60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Y64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45" i="1" l="1"/>
  <c r="AA45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A60" i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<sst xmlns="http://schemas.openxmlformats.org/spreadsheetml/2006/main" count="121" uniqueCount="88">
  <si>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</si>
  <si>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</si>
  <si>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</si>
  <si>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</si>
  <si>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</si>
  <si>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</si>
  <si>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</si>
  <si>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</si>
  <si>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</si>
  <si>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</si>
  <si>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</si>
  <si>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</si>
  <si>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</si>
  <si>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</si>
  <si>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</si>
  <si>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</si>
  <si>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</si>
  <si>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</si>
  <si>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</si>
  <si>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</si>
  <si>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</si>
  <si>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</si>
  <si>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</si>
  <si>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</si>
  <si>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</si>
  <si>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</si>
  <si>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</si>
  <si>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</si>
  <si>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</si>
  <si>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</si>
  <si>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</si>
  <si>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</si>
  <si>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</si>
  <si>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</si>
  <si>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</si>
  <si>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</si>
  <si>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</si>
  <si>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</si>
  <si>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</si>
  <si>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</si>
  <si>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</si>
  <si>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</si>
  <si>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</si>
  <si>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</si>
  <si>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</si>
  <si>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</si>
  <si>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</si>
  <si>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</si>
  <si>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</si>
  <si>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</si>
  <si>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</si>
  <si>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</si>
  <si>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</si>
  <si>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</si>
  <si>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</si>
  <si>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</si>
  <si>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</si>
  <si>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</si>
  <si>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</si>
  <si>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</si>
  <si>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</si>
  <si>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</si>
  <si>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</si>
  <si>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</si>
  <si>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</si>
  <si>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</si>
  <si>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</si>
  <si>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</si>
  <si>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</si>
  <si>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</si>
  <si>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</si>
  <si>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</si>
  <si>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</si>
  <si>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</si>
  <si>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</si>
  <si>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</si>
  <si>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</si>
  <si>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</si>
  <si>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</si>
  <si>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</si>
  <si>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</si>
  <si>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</si>
  <si>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</si>
  <si>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</si>
  <si>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</si>
  <si>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</si>
  <si>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31.01.2023</t>
  </si>
  <si>
    <t xml:space="preserve">Limit finansowy zgodny z arkuszem kalkulacyjnym z dnia 05.02.2023, kurs 1 EUR= 4,7103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</si>
</sst>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6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X68" sqref="X68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4" width="25" style="25" customWidth="1"/>
    <col min="35" max="35" width="14.26953125" style="25" customWidth="1"/>
    <col min="36" max="36" width="30.54296875" style="25" customWidth="1"/>
    <col min="37" max="37" width="30.26953125" style="25" bestFit="1" customWidth="1"/>
    <col min="38" max="39" width="27.1796875" style="25" bestFit="1" customWidth="1"/>
    <col min="40" max="40" width="21.54296875" style="25" customWidth="1"/>
    <col min="41" max="41" width="13.453125" style="25" customWidth="1"/>
    <col min="42" max="43" width="30.26953125" style="28" bestFit="1" customWidth="1"/>
    <col min="44" max="44" width="23.26953125" style="25" customWidth="1"/>
    <col min="45" max="16384" width="9.1796875" style="25"/>
  </cols>
  <sheetData>
    <row r="1" spans="1:44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7"/>
      <c r="L1" s="157"/>
      <c r="M1" s="157"/>
      <c r="N1" s="4"/>
      <c r="AP1" s="6"/>
      <c r="AQ1" s="6"/>
    </row>
    <row r="2" spans="1:44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J2" s="6"/>
      <c r="AP2" s="6"/>
      <c r="AQ2" s="6"/>
    </row>
    <row r="3" spans="1:44" s="5" customFormat="1" ht="45" customHeight="1" thickBot="1" x14ac:dyDescent="0.35">
      <c r="A3" s="14" t="s">
        <v>87</v>
      </c>
      <c r="B3" s="57">
        <v>4.7103000000000002</v>
      </c>
      <c r="C3" s="159"/>
      <c r="D3" s="159"/>
      <c r="E3" s="7"/>
      <c r="F3" s="160"/>
      <c r="G3" s="160"/>
      <c r="H3" s="160"/>
      <c r="I3" s="160"/>
      <c r="J3" s="160"/>
      <c r="K3" s="15"/>
      <c r="L3" s="15"/>
      <c r="M3" s="16"/>
      <c r="N3" s="17"/>
      <c r="O3" s="18" t="s">
        <v>86</v>
      </c>
      <c r="P3" s="165"/>
      <c r="Q3" s="165"/>
      <c r="R3" s="161"/>
      <c r="S3" s="161"/>
      <c r="T3" s="161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48" t="s">
        <v>77</v>
      </c>
      <c r="B4" s="149" t="s">
        <v>0</v>
      </c>
      <c r="C4" s="150" t="s">
        <v>64</v>
      </c>
      <c r="D4" s="150"/>
      <c r="E4" s="150"/>
      <c r="F4" s="151"/>
      <c r="G4" s="152" t="s">
        <v>63</v>
      </c>
      <c r="H4" s="153"/>
      <c r="I4" s="153"/>
      <c r="J4" s="154"/>
      <c r="K4" s="155" t="s">
        <v>65</v>
      </c>
      <c r="L4" s="155"/>
      <c r="M4" s="155"/>
      <c r="N4" s="155" t="s">
        <v>1</v>
      </c>
      <c r="O4" s="155"/>
      <c r="P4" s="155"/>
      <c r="Q4" s="162"/>
      <c r="R4" s="163"/>
      <c r="S4" s="163"/>
      <c r="T4" s="163"/>
      <c r="U4" s="155" t="s">
        <v>2</v>
      </c>
      <c r="V4" s="155"/>
      <c r="W4" s="155"/>
      <c r="X4" s="155" t="s">
        <v>78</v>
      </c>
      <c r="Y4" s="155"/>
      <c r="Z4" s="155"/>
      <c r="AA4" s="162"/>
      <c r="AB4" s="150" t="s">
        <v>3</v>
      </c>
      <c r="AC4" s="164"/>
      <c r="AD4" s="164"/>
      <c r="AE4" s="164"/>
      <c r="AF4" s="156"/>
      <c r="AG4" s="164"/>
      <c r="AH4" s="164"/>
      <c r="AI4" s="150" t="s">
        <v>83</v>
      </c>
      <c r="AJ4" s="150"/>
      <c r="AK4" s="150"/>
      <c r="AL4" s="150"/>
      <c r="AM4" s="150"/>
      <c r="AN4" s="156"/>
      <c r="AO4" s="150" t="s">
        <v>84</v>
      </c>
      <c r="AP4" s="150"/>
      <c r="AQ4" s="150"/>
      <c r="AR4" s="156"/>
    </row>
    <row r="5" spans="1:44" s="19" customFormat="1" ht="58.5" thickBot="1" x14ac:dyDescent="0.4">
      <c r="A5" s="148"/>
      <c r="B5" s="149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1041182572.7324581</v>
      </c>
      <c r="C6" s="130">
        <v>6677</v>
      </c>
      <c r="D6" s="68">
        <v>1817076791.23</v>
      </c>
      <c r="E6" s="68">
        <v>1305613246.5</v>
      </c>
      <c r="F6" s="118">
        <f>D6/B6</f>
        <v>1.7452047689016741</v>
      </c>
      <c r="G6" s="129">
        <v>5562</v>
      </c>
      <c r="H6" s="120">
        <v>1093957019.1299999</v>
      </c>
      <c r="I6" s="120">
        <v>763273418.71000004</v>
      </c>
      <c r="J6" s="118">
        <f>H6/B6</f>
        <v>1.050687024331421</v>
      </c>
      <c r="K6" s="119">
        <v>745</v>
      </c>
      <c r="L6" s="120">
        <v>405807940.63</v>
      </c>
      <c r="M6" s="120">
        <v>300127576.53999996</v>
      </c>
      <c r="N6" s="129">
        <v>5461</v>
      </c>
      <c r="O6" s="120">
        <v>1203410918.54</v>
      </c>
      <c r="P6" s="120">
        <v>850177269.60000002</v>
      </c>
      <c r="Q6" s="118">
        <f>O6/B6</f>
        <v>1.155811622338043</v>
      </c>
      <c r="R6" s="119">
        <v>107</v>
      </c>
      <c r="S6" s="120">
        <v>210837137.19</v>
      </c>
      <c r="T6" s="120">
        <v>157222500.91999999</v>
      </c>
      <c r="U6" s="119">
        <v>141</v>
      </c>
      <c r="V6" s="120">
        <v>4779203.1000000006</v>
      </c>
      <c r="W6" s="120">
        <v>3584402.31</v>
      </c>
      <c r="X6" s="129">
        <v>5354</v>
      </c>
      <c r="Y6" s="120">
        <v>987794578.25</v>
      </c>
      <c r="Z6" s="68">
        <v>689370366.37</v>
      </c>
      <c r="AA6" s="118">
        <v>0.94872369565085235</v>
      </c>
      <c r="AB6" s="130">
        <v>5144</v>
      </c>
      <c r="AC6" s="130">
        <v>5342</v>
      </c>
      <c r="AD6" s="68">
        <v>752870238.08000004</v>
      </c>
      <c r="AE6" s="68">
        <v>515824034.54999989</v>
      </c>
      <c r="AF6" s="106">
        <f>AD6/B6</f>
        <v>0.72309147098398208</v>
      </c>
      <c r="AG6" s="67">
        <v>25</v>
      </c>
      <c r="AH6" s="68">
        <v>3734210.1</v>
      </c>
      <c r="AI6" s="130">
        <v>5314</v>
      </c>
      <c r="AJ6" s="68">
        <v>813561803.82999992</v>
      </c>
      <c r="AK6" s="68">
        <v>559023126.49000013</v>
      </c>
      <c r="AL6" s="68">
        <v>409304684.05999994</v>
      </c>
      <c r="AM6" s="68">
        <v>306978511.80999994</v>
      </c>
      <c r="AN6" s="106">
        <f>AJ6/B6</f>
        <v>0.78138246368732922</v>
      </c>
      <c r="AO6" s="130">
        <v>5172</v>
      </c>
      <c r="AP6" s="68">
        <v>702912826.51999998</v>
      </c>
      <c r="AQ6" s="68">
        <v>476036394.05000007</v>
      </c>
      <c r="AR6" s="106">
        <f>AP6/B6</f>
        <v>0.67511005747559727</v>
      </c>
    </row>
    <row r="7" spans="1:44" x14ac:dyDescent="0.3">
      <c r="A7" s="87" t="s">
        <v>13</v>
      </c>
      <c r="B7" s="95">
        <v>9294020.947544001</v>
      </c>
      <c r="C7" s="61">
        <v>3</v>
      </c>
      <c r="D7" s="62">
        <v>9954416</v>
      </c>
      <c r="E7" s="63">
        <v>7465812</v>
      </c>
      <c r="F7" s="105">
        <f t="shared" ref="F7:F59" si="0">D7/B7</f>
        <v>1.0710559031643363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0.88027217995048179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0.88021865844425673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v>0.88021865844425673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2">AD7/B7</f>
        <v>0.83794411309757044</v>
      </c>
      <c r="AG7" s="66">
        <v>0</v>
      </c>
      <c r="AH7" s="65">
        <v>0</v>
      </c>
      <c r="AI7" s="64">
        <v>1</v>
      </c>
      <c r="AJ7" s="62">
        <v>8194908.8399999999</v>
      </c>
      <c r="AK7" s="62">
        <v>6146181.6299999999</v>
      </c>
      <c r="AL7" s="62">
        <v>7781300</v>
      </c>
      <c r="AM7" s="62">
        <v>5835975</v>
      </c>
      <c r="AN7" s="105">
        <f t="shared" ref="AN7:AN59" si="3">AJ7/B7</f>
        <v>0.88173987192976488</v>
      </c>
      <c r="AO7" s="64">
        <v>1</v>
      </c>
      <c r="AP7" s="62">
        <v>703897.97</v>
      </c>
      <c r="AQ7" s="62">
        <v>527923.47</v>
      </c>
      <c r="AR7" s="105">
        <f t="shared" ref="AR7:AR59" si="4">AP7/B7</f>
        <v>7.5736645524347473E-2</v>
      </c>
    </row>
    <row r="8" spans="1:44" x14ac:dyDescent="0.3">
      <c r="A8" s="88" t="s">
        <v>14</v>
      </c>
      <c r="B8" s="96">
        <v>15864823.808881333</v>
      </c>
      <c r="C8" s="20">
        <v>370</v>
      </c>
      <c r="D8" s="21">
        <v>23277761.059999999</v>
      </c>
      <c r="E8" s="31">
        <v>17458320.68</v>
      </c>
      <c r="F8" s="105">
        <f t="shared" si="0"/>
        <v>1.467256197763054</v>
      </c>
      <c r="G8" s="43">
        <v>269</v>
      </c>
      <c r="H8" s="42">
        <v>16296967.529999997</v>
      </c>
      <c r="I8" s="42">
        <v>12222725.58</v>
      </c>
      <c r="J8" s="105">
        <f t="shared" si="1"/>
        <v>1.0272391125375591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5">O8/$B8</f>
        <v>1.0623707444241979</v>
      </c>
      <c r="R8" s="43">
        <v>21</v>
      </c>
      <c r="S8" s="42">
        <v>1229073.9199999999</v>
      </c>
      <c r="T8" s="44">
        <v>921805.44000000006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15581791.439999998</v>
      </c>
      <c r="Z8" s="21">
        <v>11686343.530000001</v>
      </c>
      <c r="AA8" s="108">
        <v>0.98215975340848793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2"/>
        <v>0.99541410672076902</v>
      </c>
      <c r="AG8" s="24">
        <v>5</v>
      </c>
      <c r="AH8" s="22">
        <v>260536.08000000002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3"/>
        <v>1.0139601450218869</v>
      </c>
      <c r="AO8" s="23">
        <v>267</v>
      </c>
      <c r="AP8" s="21">
        <v>15127957.359999999</v>
      </c>
      <c r="AQ8" s="21">
        <v>11345967.879999999</v>
      </c>
      <c r="AR8" s="105">
        <f t="shared" si="4"/>
        <v>0.9535534426503478</v>
      </c>
    </row>
    <row r="9" spans="1:44" ht="27" x14ac:dyDescent="0.3">
      <c r="A9" s="88" t="s">
        <v>15</v>
      </c>
      <c r="B9" s="96">
        <v>11068269.404942665</v>
      </c>
      <c r="C9" s="36">
        <v>8</v>
      </c>
      <c r="D9" s="32">
        <v>27789237.25</v>
      </c>
      <c r="E9" s="33">
        <v>20841927.920000002</v>
      </c>
      <c r="F9" s="105">
        <f t="shared" si="0"/>
        <v>2.510712039371791</v>
      </c>
      <c r="G9" s="48">
        <v>4</v>
      </c>
      <c r="H9" s="47">
        <v>9705855.1699999999</v>
      </c>
      <c r="I9" s="47">
        <v>7279391.3700000001</v>
      </c>
      <c r="J9" s="105">
        <f t="shared" si="1"/>
        <v>0.87690810685053766</v>
      </c>
      <c r="K9" s="48">
        <v>4</v>
      </c>
      <c r="L9" s="47">
        <v>18083382.079999998</v>
      </c>
      <c r="M9" s="49">
        <v>13562536.550000001</v>
      </c>
      <c r="N9" s="48">
        <v>2</v>
      </c>
      <c r="O9" s="47">
        <v>4194517.53</v>
      </c>
      <c r="P9" s="47">
        <v>3145888.14</v>
      </c>
      <c r="Q9" s="108">
        <f t="shared" si="5"/>
        <v>0.37896778408076059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2</v>
      </c>
      <c r="Y9" s="32">
        <v>4194517.53</v>
      </c>
      <c r="Z9" s="32">
        <v>3145888.14</v>
      </c>
      <c r="AA9" s="108">
        <v>0.37896778408076059</v>
      </c>
      <c r="AB9" s="34">
        <v>1</v>
      </c>
      <c r="AC9" s="35">
        <v>1</v>
      </c>
      <c r="AD9" s="32">
        <v>187396.72</v>
      </c>
      <c r="AE9" s="32">
        <v>140547.54</v>
      </c>
      <c r="AF9" s="105">
        <f t="shared" si="2"/>
        <v>1.6930986511433828E-2</v>
      </c>
      <c r="AG9" s="35">
        <v>0</v>
      </c>
      <c r="AH9" s="37">
        <v>0</v>
      </c>
      <c r="AI9" s="34">
        <v>2</v>
      </c>
      <c r="AJ9" s="47">
        <v>2857754.22</v>
      </c>
      <c r="AK9" s="47">
        <v>2143315.63</v>
      </c>
      <c r="AL9" s="32">
        <v>2834579.37</v>
      </c>
      <c r="AM9" s="32">
        <v>2125934.5</v>
      </c>
      <c r="AN9" s="105">
        <f t="shared" si="3"/>
        <v>0.25819340995836593</v>
      </c>
      <c r="AO9" s="34">
        <v>1</v>
      </c>
      <c r="AP9" s="32">
        <v>187396.72</v>
      </c>
      <c r="AQ9" s="32">
        <v>140547.53</v>
      </c>
      <c r="AR9" s="105">
        <f t="shared" si="4"/>
        <v>1.6930986511433828E-2</v>
      </c>
    </row>
    <row r="10" spans="1:44" x14ac:dyDescent="0.3">
      <c r="A10" s="88" t="s">
        <v>16</v>
      </c>
      <c r="B10" s="96">
        <v>174575473.46676797</v>
      </c>
      <c r="C10" s="23">
        <v>75</v>
      </c>
      <c r="D10" s="38">
        <v>211345737.41</v>
      </c>
      <c r="E10" s="38">
        <v>158509302.93000001</v>
      </c>
      <c r="F10" s="105">
        <f t="shared" si="0"/>
        <v>1.2106267462034499</v>
      </c>
      <c r="G10" s="43">
        <v>56</v>
      </c>
      <c r="H10" s="117">
        <v>177678412.05000001</v>
      </c>
      <c r="I10" s="117">
        <v>133258808.94</v>
      </c>
      <c r="J10" s="105">
        <f t="shared" si="1"/>
        <v>1.0177741954331443</v>
      </c>
      <c r="K10" s="43">
        <v>18</v>
      </c>
      <c r="L10" s="117">
        <v>30645413.359999999</v>
      </c>
      <c r="M10" s="44">
        <v>22984059.990000002</v>
      </c>
      <c r="N10" s="48">
        <v>56</v>
      </c>
      <c r="O10" s="117">
        <v>173624503.37</v>
      </c>
      <c r="P10" s="117">
        <v>130218377.40000001</v>
      </c>
      <c r="Q10" s="108">
        <f t="shared" si="5"/>
        <v>0.99455267067083741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56</v>
      </c>
      <c r="Y10" s="38">
        <v>172254245.81999999</v>
      </c>
      <c r="Z10" s="38">
        <v>129190684.24000001</v>
      </c>
      <c r="AA10" s="108">
        <v>0.98670358670280311</v>
      </c>
      <c r="AB10" s="34">
        <v>48</v>
      </c>
      <c r="AC10" s="35">
        <v>73</v>
      </c>
      <c r="AD10" s="38">
        <v>145005890.69999999</v>
      </c>
      <c r="AE10" s="38">
        <v>108754417.88000003</v>
      </c>
      <c r="AF10" s="105">
        <f t="shared" si="2"/>
        <v>0.83062006260348586</v>
      </c>
      <c r="AG10" s="34">
        <v>1</v>
      </c>
      <c r="AH10" s="22">
        <v>0</v>
      </c>
      <c r="AI10" s="34">
        <v>56</v>
      </c>
      <c r="AJ10" s="117">
        <v>161398701.43000001</v>
      </c>
      <c r="AK10" s="117">
        <v>121049025.83</v>
      </c>
      <c r="AL10" s="38">
        <v>155456543.28</v>
      </c>
      <c r="AM10" s="38">
        <v>116592407.34</v>
      </c>
      <c r="AN10" s="105">
        <f t="shared" si="3"/>
        <v>0.92452105799801099</v>
      </c>
      <c r="AO10" s="34">
        <v>46</v>
      </c>
      <c r="AP10" s="38">
        <v>140321427.74000001</v>
      </c>
      <c r="AQ10" s="38">
        <v>105241070.61</v>
      </c>
      <c r="AR10" s="105">
        <f t="shared" si="4"/>
        <v>0.80378660847058492</v>
      </c>
    </row>
    <row r="11" spans="1:44" s="58" customFormat="1" outlineLevel="1" collapsed="1" x14ac:dyDescent="0.3">
      <c r="A11" s="89" t="s">
        <v>17</v>
      </c>
      <c r="B11" s="97">
        <v>83790813.836902261</v>
      </c>
      <c r="C11" s="20">
        <v>15</v>
      </c>
      <c r="D11" s="21">
        <v>91804817.5</v>
      </c>
      <c r="E11" s="31">
        <v>68853613.099999994</v>
      </c>
      <c r="F11" s="105">
        <f t="shared" si="0"/>
        <v>1.0956429863385371</v>
      </c>
      <c r="G11" s="43">
        <v>14</v>
      </c>
      <c r="H11" s="42">
        <v>85778346.5</v>
      </c>
      <c r="I11" s="42">
        <v>64333759.850000001</v>
      </c>
      <c r="J11" s="105">
        <f t="shared" si="1"/>
        <v>1.023720173752775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5"/>
        <v>1.0006872052013938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v>0.99103199619990656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2"/>
        <v>0.99340776928151775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3"/>
        <v>1.0162869108271713</v>
      </c>
      <c r="AO11" s="43">
        <v>14</v>
      </c>
      <c r="AP11" s="42">
        <v>82387495.890000001</v>
      </c>
      <c r="AQ11" s="42">
        <v>61790621.850000009</v>
      </c>
      <c r="AR11" s="105">
        <f t="shared" si="4"/>
        <v>0.98325212654416028</v>
      </c>
    </row>
    <row r="12" spans="1:44" s="58" customFormat="1" ht="27" outlineLevel="1" x14ac:dyDescent="0.3">
      <c r="A12" s="89" t="s">
        <v>18</v>
      </c>
      <c r="B12" s="97">
        <v>89319794.146215856</v>
      </c>
      <c r="C12" s="20">
        <v>32</v>
      </c>
      <c r="D12" s="21">
        <v>117895050.31</v>
      </c>
      <c r="E12" s="31">
        <v>88421287.659999996</v>
      </c>
      <c r="F12" s="105">
        <f t="shared" si="0"/>
        <v>1.3199207570609339</v>
      </c>
      <c r="G12" s="43">
        <v>23</v>
      </c>
      <c r="H12" s="42">
        <v>90535657.450000003</v>
      </c>
      <c r="I12" s="42">
        <v>67901743.039999992</v>
      </c>
      <c r="J12" s="105">
        <f t="shared" si="1"/>
        <v>1.0136124731970808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5"/>
        <v>0.99024647554841272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23</v>
      </c>
      <c r="Y12" s="21">
        <v>87887371.620000005</v>
      </c>
      <c r="Z12" s="21">
        <v>65915528.649999999</v>
      </c>
      <c r="AA12" s="108">
        <v>0.98396298894429846</v>
      </c>
      <c r="AB12" s="23">
        <v>15</v>
      </c>
      <c r="AC12" s="24">
        <v>25</v>
      </c>
      <c r="AD12" s="21">
        <v>60439949.039999999</v>
      </c>
      <c r="AE12" s="21">
        <v>45329961.719999999</v>
      </c>
      <c r="AF12" s="105">
        <f t="shared" si="2"/>
        <v>0.67666914839794912</v>
      </c>
      <c r="AG12" s="24">
        <v>0</v>
      </c>
      <c r="AH12" s="22">
        <v>0</v>
      </c>
      <c r="AI12" s="23">
        <v>23</v>
      </c>
      <c r="AJ12" s="42">
        <v>74915697.379999995</v>
      </c>
      <c r="AK12" s="42">
        <v>56186772.939999998</v>
      </c>
      <c r="AL12" s="21">
        <v>73252366.709999993</v>
      </c>
      <c r="AM12" s="21">
        <v>54939274.960000001</v>
      </c>
      <c r="AN12" s="105">
        <f t="shared" si="3"/>
        <v>0.83873566991616144</v>
      </c>
      <c r="AO12" s="43">
        <v>13</v>
      </c>
      <c r="AP12" s="42">
        <v>56606435.149999999</v>
      </c>
      <c r="AQ12" s="42">
        <v>42454826.299999997</v>
      </c>
      <c r="AR12" s="105">
        <f t="shared" si="4"/>
        <v>0.63375017476345363</v>
      </c>
    </row>
    <row r="13" spans="1:44" s="58" customFormat="1" ht="27" outlineLevel="1" x14ac:dyDescent="0.3">
      <c r="A13" s="89" t="s">
        <v>19</v>
      </c>
      <c r="B13" s="97">
        <v>1464865.4836498438</v>
      </c>
      <c r="C13" s="20">
        <v>28</v>
      </c>
      <c r="D13" s="21">
        <v>1645869.6</v>
      </c>
      <c r="E13" s="31">
        <v>1234402.17</v>
      </c>
      <c r="F13" s="105">
        <f t="shared" si="0"/>
        <v>1.1235636434679095</v>
      </c>
      <c r="G13" s="43">
        <v>19</v>
      </c>
      <c r="H13" s="42">
        <v>1364408.0999999999</v>
      </c>
      <c r="I13" s="42">
        <v>1023306.05</v>
      </c>
      <c r="J13" s="105">
        <f t="shared" si="1"/>
        <v>0.93142211024076738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5"/>
        <v>0.90622430169657819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v>0.90622430169657819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2"/>
        <v>0.9062239603683091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3"/>
        <v>0.90622430169657819</v>
      </c>
      <c r="AO13" s="43">
        <v>19</v>
      </c>
      <c r="AP13" s="42">
        <v>1327496.7</v>
      </c>
      <c r="AQ13" s="42">
        <v>995622.46</v>
      </c>
      <c r="AR13" s="105">
        <f t="shared" si="4"/>
        <v>0.90622430169657819</v>
      </c>
    </row>
    <row r="14" spans="1:44" ht="36.75" customHeight="1" x14ac:dyDescent="0.3">
      <c r="A14" s="88" t="s">
        <v>20</v>
      </c>
      <c r="B14" s="96">
        <v>25179496.590258669</v>
      </c>
      <c r="C14" s="20">
        <v>13</v>
      </c>
      <c r="D14" s="21">
        <v>30276905.75</v>
      </c>
      <c r="E14" s="31">
        <v>22707679.27</v>
      </c>
      <c r="F14" s="105">
        <f t="shared" si="0"/>
        <v>1.2024428543068408</v>
      </c>
      <c r="G14" s="43">
        <v>11</v>
      </c>
      <c r="H14" s="42">
        <v>25712899.84</v>
      </c>
      <c r="I14" s="42">
        <v>19284674.850000001</v>
      </c>
      <c r="J14" s="105">
        <f t="shared" si="1"/>
        <v>1.0211840315325325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5"/>
        <v>0.99589381106615671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24915688.130000003</v>
      </c>
      <c r="Z14" s="21">
        <v>18686766.060000002</v>
      </c>
      <c r="AA14" s="108">
        <v>0.98952288584034964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2"/>
        <v>0.71142327988122722</v>
      </c>
      <c r="AG14" s="24">
        <v>0</v>
      </c>
      <c r="AH14" s="22">
        <v>0</v>
      </c>
      <c r="AI14" s="43">
        <v>11</v>
      </c>
      <c r="AJ14" s="42">
        <v>21987046.940000001</v>
      </c>
      <c r="AK14" s="42">
        <v>16490285.15</v>
      </c>
      <c r="AL14" s="21">
        <v>19664354.550000001</v>
      </c>
      <c r="AM14" s="21">
        <v>14748265.890000001</v>
      </c>
      <c r="AN14" s="105">
        <f t="shared" si="3"/>
        <v>0.8732123321522739</v>
      </c>
      <c r="AO14" s="43">
        <v>10</v>
      </c>
      <c r="AP14" s="42">
        <v>18337058.52</v>
      </c>
      <c r="AQ14" s="42">
        <v>13752793.829999998</v>
      </c>
      <c r="AR14" s="105">
        <f t="shared" si="4"/>
        <v>0.72825357942597468</v>
      </c>
    </row>
    <row r="15" spans="1:44" x14ac:dyDescent="0.3">
      <c r="A15" s="88" t="s">
        <v>21</v>
      </c>
      <c r="B15" s="96">
        <v>53437399.131416008</v>
      </c>
      <c r="C15" s="20">
        <v>207</v>
      </c>
      <c r="D15" s="21">
        <v>71015925.829999998</v>
      </c>
      <c r="E15" s="31">
        <v>35507962.82</v>
      </c>
      <c r="F15" s="105">
        <f t="shared" si="0"/>
        <v>1.3289555065236984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1.3289555065236984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5"/>
        <v>1.0944613800565079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v>1.0288817025841486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2"/>
        <v>0.82984332491454726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3"/>
        <v>1.0043788960987516</v>
      </c>
      <c r="AO15" s="43">
        <v>154</v>
      </c>
      <c r="AP15" s="42">
        <v>53671395.950000003</v>
      </c>
      <c r="AQ15" s="42">
        <v>26835697.870000001</v>
      </c>
      <c r="AR15" s="105">
        <f t="shared" si="4"/>
        <v>1.0043788960987516</v>
      </c>
    </row>
    <row r="16" spans="1:44" x14ac:dyDescent="0.3">
      <c r="A16" s="88" t="s">
        <v>22</v>
      </c>
      <c r="B16" s="96">
        <v>6482589.0210226672</v>
      </c>
      <c r="C16" s="20">
        <v>4</v>
      </c>
      <c r="D16" s="21">
        <v>5200000</v>
      </c>
      <c r="E16" s="31">
        <v>3900000</v>
      </c>
      <c r="F16" s="105">
        <f t="shared" si="0"/>
        <v>0.80214864510717798</v>
      </c>
      <c r="G16" s="43">
        <v>3</v>
      </c>
      <c r="H16" s="42">
        <v>2700000</v>
      </c>
      <c r="I16" s="42">
        <v>2025000</v>
      </c>
      <c r="J16" s="105">
        <f t="shared" si="1"/>
        <v>0.41650025803641938</v>
      </c>
      <c r="K16" s="43">
        <v>0</v>
      </c>
      <c r="L16" s="42">
        <v>0</v>
      </c>
      <c r="M16" s="44">
        <v>0</v>
      </c>
      <c r="N16" s="43">
        <v>3</v>
      </c>
      <c r="O16" s="42">
        <v>2700000</v>
      </c>
      <c r="P16" s="42">
        <v>2025000</v>
      </c>
      <c r="Q16" s="108">
        <f t="shared" si="5"/>
        <v>0.41650025803641938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3</v>
      </c>
      <c r="Y16" s="21">
        <v>2700000</v>
      </c>
      <c r="Z16" s="21">
        <v>2025000</v>
      </c>
      <c r="AA16" s="108">
        <v>0.41650025803641938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2"/>
        <v>0.29994107195357267</v>
      </c>
      <c r="AG16" s="24">
        <v>0</v>
      </c>
      <c r="AH16" s="22">
        <v>0</v>
      </c>
      <c r="AI16" s="43">
        <v>3</v>
      </c>
      <c r="AJ16" s="42">
        <v>1114022.1499999999</v>
      </c>
      <c r="AK16" s="42">
        <v>835516.61</v>
      </c>
      <c r="AL16" s="21">
        <v>0</v>
      </c>
      <c r="AM16" s="21">
        <v>0</v>
      </c>
      <c r="AN16" s="105">
        <f t="shared" si="3"/>
        <v>0.1718483381234395</v>
      </c>
      <c r="AO16" s="43">
        <v>3</v>
      </c>
      <c r="AP16" s="42">
        <v>1114022.1499999999</v>
      </c>
      <c r="AQ16" s="42">
        <v>835516.61</v>
      </c>
      <c r="AR16" s="105">
        <f t="shared" si="4"/>
        <v>0.1718483381234395</v>
      </c>
    </row>
    <row r="17" spans="1:44" ht="27" x14ac:dyDescent="0.3">
      <c r="A17" s="88" t="s">
        <v>23</v>
      </c>
      <c r="B17" s="96">
        <v>53164933.575450674</v>
      </c>
      <c r="C17" s="20">
        <v>468</v>
      </c>
      <c r="D17" s="21">
        <v>117886042.94</v>
      </c>
      <c r="E17" s="31">
        <v>88414531.420000002</v>
      </c>
      <c r="F17" s="105">
        <f t="shared" si="0"/>
        <v>2.2173646238586633</v>
      </c>
      <c r="G17" s="43">
        <v>215</v>
      </c>
      <c r="H17" s="42">
        <v>51246620.700000003</v>
      </c>
      <c r="I17" s="42">
        <v>38434965.169999994</v>
      </c>
      <c r="J17" s="105">
        <f t="shared" si="1"/>
        <v>0.96391770389916431</v>
      </c>
      <c r="K17" s="43">
        <v>191</v>
      </c>
      <c r="L17" s="42">
        <v>48793076.789999999</v>
      </c>
      <c r="M17" s="44">
        <v>36594807.339999996</v>
      </c>
      <c r="N17" s="43">
        <v>218</v>
      </c>
      <c r="O17" s="42">
        <v>45897849.960000008</v>
      </c>
      <c r="P17" s="42">
        <v>34423386.869999982</v>
      </c>
      <c r="Q17" s="108">
        <f t="shared" si="5"/>
        <v>0.86331058600614341</v>
      </c>
      <c r="R17" s="43">
        <v>21</v>
      </c>
      <c r="S17" s="42">
        <v>4526694.1899999995</v>
      </c>
      <c r="T17" s="44">
        <v>3395020.5900000003</v>
      </c>
      <c r="U17" s="43">
        <v>13</v>
      </c>
      <c r="V17" s="42">
        <v>404732.55999999994</v>
      </c>
      <c r="W17" s="44">
        <v>303549.40000000002</v>
      </c>
      <c r="X17" s="43">
        <v>197</v>
      </c>
      <c r="Y17" s="21">
        <v>40966423.210000001</v>
      </c>
      <c r="Z17" s="21">
        <v>30724816.879999984</v>
      </c>
      <c r="AA17" s="108">
        <v>0.77055345422112154</v>
      </c>
      <c r="AB17" s="43">
        <v>167</v>
      </c>
      <c r="AC17" s="24">
        <v>177</v>
      </c>
      <c r="AD17" s="21">
        <v>32550843.719999999</v>
      </c>
      <c r="AE17" s="21">
        <v>24413132.32</v>
      </c>
      <c r="AF17" s="105">
        <f t="shared" si="2"/>
        <v>0.61226153276020656</v>
      </c>
      <c r="AG17" s="24">
        <v>2</v>
      </c>
      <c r="AH17" s="22">
        <v>181041.25</v>
      </c>
      <c r="AI17" s="43">
        <v>179</v>
      </c>
      <c r="AJ17" s="44">
        <v>35778268.229999997</v>
      </c>
      <c r="AK17" s="117">
        <v>26833700.539999999</v>
      </c>
      <c r="AL17" s="21">
        <v>32169175.98</v>
      </c>
      <c r="AM17" s="21">
        <v>24126881.559999999</v>
      </c>
      <c r="AN17" s="105">
        <f t="shared" si="3"/>
        <v>0.67296742088888628</v>
      </c>
      <c r="AO17" s="43">
        <v>154</v>
      </c>
      <c r="AP17" s="42">
        <v>29220153.080000002</v>
      </c>
      <c r="AQ17" s="42">
        <v>21915114.310000002</v>
      </c>
      <c r="AR17" s="105">
        <f t="shared" si="4"/>
        <v>0.54961327166018759</v>
      </c>
    </row>
    <row r="18" spans="1:44" x14ac:dyDescent="0.3">
      <c r="A18" s="88" t="s">
        <v>24</v>
      </c>
      <c r="B18" s="96">
        <v>30928103.487066668</v>
      </c>
      <c r="C18" s="20">
        <v>499</v>
      </c>
      <c r="D18" s="21">
        <v>63798204.240000002</v>
      </c>
      <c r="E18" s="31">
        <v>47848652.600000001</v>
      </c>
      <c r="F18" s="105">
        <f t="shared" si="0"/>
        <v>2.062790699943136</v>
      </c>
      <c r="G18" s="43">
        <v>281</v>
      </c>
      <c r="H18" s="42">
        <v>35238525.840000004</v>
      </c>
      <c r="I18" s="42">
        <v>26428894.009999994</v>
      </c>
      <c r="J18" s="105">
        <f t="shared" si="1"/>
        <v>1.1393691131024521</v>
      </c>
      <c r="K18" s="43">
        <v>92</v>
      </c>
      <c r="L18" s="42">
        <v>10676295.390000001</v>
      </c>
      <c r="M18" s="44">
        <v>8007221.4500000011</v>
      </c>
      <c r="N18" s="43">
        <v>309</v>
      </c>
      <c r="O18" s="42">
        <v>33341360.649999999</v>
      </c>
      <c r="P18" s="42">
        <v>25006020.109999996</v>
      </c>
      <c r="Q18" s="108">
        <f t="shared" si="5"/>
        <v>1.0780279710310234</v>
      </c>
      <c r="R18" s="43">
        <v>28</v>
      </c>
      <c r="S18" s="42">
        <v>3613246.2299999995</v>
      </c>
      <c r="T18" s="44">
        <v>2709934.63</v>
      </c>
      <c r="U18" s="43">
        <v>37</v>
      </c>
      <c r="V18" s="42">
        <v>1282095.6200000001</v>
      </c>
      <c r="W18" s="44">
        <v>961571.72000000009</v>
      </c>
      <c r="X18" s="43">
        <v>281</v>
      </c>
      <c r="Y18" s="21">
        <v>28446018.799999997</v>
      </c>
      <c r="Z18" s="21">
        <v>21334513.759999994</v>
      </c>
      <c r="AA18" s="108">
        <v>0.91974662500387017</v>
      </c>
      <c r="AB18" s="43">
        <v>269</v>
      </c>
      <c r="AC18" s="24">
        <v>279</v>
      </c>
      <c r="AD18" s="21">
        <v>24830288.34</v>
      </c>
      <c r="AE18" s="21">
        <v>18622715.900000002</v>
      </c>
      <c r="AF18" s="105">
        <f t="shared" si="2"/>
        <v>0.8028390214868294</v>
      </c>
      <c r="AG18" s="24">
        <v>4</v>
      </c>
      <c r="AH18" s="22">
        <v>100187.64</v>
      </c>
      <c r="AI18" s="43">
        <v>280</v>
      </c>
      <c r="AJ18" s="42">
        <v>26885953.82</v>
      </c>
      <c r="AK18" s="42">
        <v>20164464.949999999</v>
      </c>
      <c r="AL18" s="21">
        <v>23191214.219999999</v>
      </c>
      <c r="AM18" s="21">
        <v>17393410.43</v>
      </c>
      <c r="AN18" s="105">
        <f t="shared" si="3"/>
        <v>0.86930496178800654</v>
      </c>
      <c r="AO18" s="43">
        <v>256</v>
      </c>
      <c r="AP18" s="42">
        <v>22355431.170000002</v>
      </c>
      <c r="AQ18" s="42">
        <v>16766573.120000001</v>
      </c>
      <c r="AR18" s="105">
        <f t="shared" si="4"/>
        <v>0.72281933418091626</v>
      </c>
    </row>
    <row r="19" spans="1:44" ht="27" x14ac:dyDescent="0.3">
      <c r="A19" s="88" t="s">
        <v>25</v>
      </c>
      <c r="B19" s="96">
        <v>337855525.01978469</v>
      </c>
      <c r="C19" s="141">
        <v>3969</v>
      </c>
      <c r="D19" s="21">
        <v>350290101</v>
      </c>
      <c r="E19" s="31">
        <v>223277213.25</v>
      </c>
      <c r="F19" s="105">
        <f t="shared" si="0"/>
        <v>1.0368044180407798</v>
      </c>
      <c r="G19" s="131">
        <v>3969</v>
      </c>
      <c r="H19" s="42">
        <v>350290101</v>
      </c>
      <c r="I19" s="42">
        <v>223277213.25</v>
      </c>
      <c r="J19" s="105">
        <f t="shared" si="1"/>
        <v>1.0368044180407798</v>
      </c>
      <c r="K19" s="43">
        <v>115</v>
      </c>
      <c r="L19" s="42">
        <v>8908150</v>
      </c>
      <c r="M19" s="44">
        <v>5259175</v>
      </c>
      <c r="N19" s="131">
        <v>3854</v>
      </c>
      <c r="O19" s="42">
        <v>339790000</v>
      </c>
      <c r="P19" s="42">
        <v>217082875</v>
      </c>
      <c r="Q19" s="108">
        <f t="shared" si="5"/>
        <v>1.0057257461753868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8">
        <v>1.0047060795590725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2"/>
        <v>0.93978768730038265</v>
      </c>
      <c r="AG19" s="24">
        <v>3</v>
      </c>
      <c r="AH19" s="22">
        <v>160500</v>
      </c>
      <c r="AI19" s="131">
        <v>3853</v>
      </c>
      <c r="AJ19" s="42">
        <v>316269500</v>
      </c>
      <c r="AK19" s="42">
        <v>199471750</v>
      </c>
      <c r="AL19" s="21">
        <v>0</v>
      </c>
      <c r="AM19" s="21">
        <v>0</v>
      </c>
      <c r="AN19" s="105">
        <f t="shared" si="3"/>
        <v>0.93610871090972803</v>
      </c>
      <c r="AO19" s="131">
        <v>3853</v>
      </c>
      <c r="AP19" s="42">
        <v>316269500</v>
      </c>
      <c r="AQ19" s="42">
        <v>199471750</v>
      </c>
      <c r="AR19" s="105">
        <f t="shared" si="4"/>
        <v>0.93610871090972803</v>
      </c>
    </row>
    <row r="20" spans="1:44" outlineLevel="1" x14ac:dyDescent="0.3">
      <c r="A20" s="89" t="s">
        <v>74</v>
      </c>
      <c r="B20" s="97">
        <v>172716982.72921398</v>
      </c>
      <c r="C20" s="142">
        <v>2745</v>
      </c>
      <c r="D20" s="111">
        <v>157761450</v>
      </c>
      <c r="E20" s="112">
        <v>78880725</v>
      </c>
      <c r="F20" s="113">
        <f t="shared" si="0"/>
        <v>0.91341017835714922</v>
      </c>
      <c r="G20" s="145">
        <v>2745</v>
      </c>
      <c r="H20" s="123">
        <v>157761450</v>
      </c>
      <c r="I20" s="123">
        <v>78880725</v>
      </c>
      <c r="J20" s="113">
        <f t="shared" si="1"/>
        <v>0.91341017835714922</v>
      </c>
      <c r="K20" s="122">
        <v>98</v>
      </c>
      <c r="L20" s="123">
        <v>5687750</v>
      </c>
      <c r="M20" s="125">
        <v>2843875</v>
      </c>
      <c r="N20" s="145">
        <v>2647</v>
      </c>
      <c r="O20" s="123">
        <v>151038500</v>
      </c>
      <c r="P20" s="123">
        <v>75519250</v>
      </c>
      <c r="Q20" s="124">
        <f t="shared" si="5"/>
        <v>0.87448551736686164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24">
        <v>0.87380810859008007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2"/>
        <v>0.87408833581056067</v>
      </c>
      <c r="AG20" s="24">
        <v>3</v>
      </c>
      <c r="AH20" s="22">
        <v>160500</v>
      </c>
      <c r="AI20" s="131">
        <v>2646</v>
      </c>
      <c r="AJ20" s="42">
        <v>150921500</v>
      </c>
      <c r="AK20" s="42">
        <v>75460750</v>
      </c>
      <c r="AL20" s="21">
        <v>0</v>
      </c>
      <c r="AM20" s="21">
        <v>0</v>
      </c>
      <c r="AN20" s="113">
        <f t="shared" si="3"/>
        <v>0.87380810859008007</v>
      </c>
      <c r="AO20" s="131">
        <v>2646</v>
      </c>
      <c r="AP20" s="42">
        <v>150921500</v>
      </c>
      <c r="AQ20" s="42">
        <v>75460750</v>
      </c>
      <c r="AR20" s="113">
        <f t="shared" si="4"/>
        <v>0.87380810859008007</v>
      </c>
    </row>
    <row r="21" spans="1:44" ht="27" outlineLevel="1" x14ac:dyDescent="0.3">
      <c r="A21" s="89" t="s">
        <v>76</v>
      </c>
      <c r="B21" s="97">
        <v>165138542.29057068</v>
      </c>
      <c r="C21" s="142">
        <v>1224</v>
      </c>
      <c r="D21" s="111">
        <v>192528651</v>
      </c>
      <c r="E21" s="112">
        <v>144396488.25</v>
      </c>
      <c r="F21" s="113">
        <f t="shared" si="0"/>
        <v>1.1658613932853716</v>
      </c>
      <c r="G21" s="145">
        <v>1224</v>
      </c>
      <c r="H21" s="123">
        <v>192528651</v>
      </c>
      <c r="I21" s="123">
        <v>144396488.25</v>
      </c>
      <c r="J21" s="113">
        <f t="shared" si="1"/>
        <v>1.1658613932853716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5"/>
        <v>1.142988774043318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v>1.1416111428928644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2"/>
        <v>1.0085020746214344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3"/>
        <v>1.0012683756712637</v>
      </c>
      <c r="AO21" s="131">
        <v>1207</v>
      </c>
      <c r="AP21" s="42">
        <v>165348000</v>
      </c>
      <c r="AQ21" s="42">
        <v>124011000</v>
      </c>
      <c r="AR21" s="113">
        <f t="shared" si="4"/>
        <v>1.0012683756712637</v>
      </c>
    </row>
    <row r="22" spans="1:44" ht="27" x14ac:dyDescent="0.3">
      <c r="A22" s="88" t="s">
        <v>26</v>
      </c>
      <c r="B22" s="96">
        <v>105377243.50428134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2.1985899534427191</v>
      </c>
      <c r="G22" s="43">
        <v>442</v>
      </c>
      <c r="H22" s="42">
        <v>116848218.48999998</v>
      </c>
      <c r="I22" s="42">
        <v>87636163.349999979</v>
      </c>
      <c r="J22" s="105">
        <f t="shared" si="1"/>
        <v>1.1088562824786035</v>
      </c>
      <c r="K22" s="43">
        <v>118</v>
      </c>
      <c r="L22" s="42">
        <v>29695711.420000006</v>
      </c>
      <c r="M22" s="44">
        <v>22271783.449999996</v>
      </c>
      <c r="N22" s="43">
        <v>456</v>
      </c>
      <c r="O22" s="42">
        <v>104524753.70999998</v>
      </c>
      <c r="P22" s="42">
        <v>78393564.819999993</v>
      </c>
      <c r="Q22" s="108">
        <f t="shared" si="5"/>
        <v>0.99191011487934089</v>
      </c>
      <c r="R22" s="43">
        <v>23</v>
      </c>
      <c r="S22" s="42">
        <v>4340276.88</v>
      </c>
      <c r="T22" s="44">
        <v>3255207.64</v>
      </c>
      <c r="U22" s="43">
        <v>40</v>
      </c>
      <c r="V22" s="42">
        <v>950836.75000000012</v>
      </c>
      <c r="W22" s="44">
        <v>713127.56</v>
      </c>
      <c r="X22" s="43">
        <v>433</v>
      </c>
      <c r="Y22" s="21">
        <v>99233640.079999983</v>
      </c>
      <c r="Z22" s="21">
        <v>74425229.61999999</v>
      </c>
      <c r="AA22" s="108">
        <v>0.9416989549168483</v>
      </c>
      <c r="AB22" s="43">
        <v>389</v>
      </c>
      <c r="AC22" s="24">
        <v>413</v>
      </c>
      <c r="AD22" s="21">
        <v>84513279.480000004</v>
      </c>
      <c r="AE22" s="21">
        <v>63384959.189999998</v>
      </c>
      <c r="AF22" s="105">
        <f t="shared" si="2"/>
        <v>0.80200692929082296</v>
      </c>
      <c r="AG22" s="24">
        <v>6</v>
      </c>
      <c r="AH22" s="22">
        <v>992046.03</v>
      </c>
      <c r="AI22" s="43">
        <v>421</v>
      </c>
      <c r="AJ22" s="42">
        <v>92418714.170000002</v>
      </c>
      <c r="AK22" s="42">
        <v>69314035.040000007</v>
      </c>
      <c r="AL22" s="21">
        <v>87495668.700000003</v>
      </c>
      <c r="AM22" s="21">
        <v>65621751.200000003</v>
      </c>
      <c r="AN22" s="105">
        <f t="shared" si="3"/>
        <v>0.87702725082427446</v>
      </c>
      <c r="AO22" s="43">
        <v>376</v>
      </c>
      <c r="AP22" s="42">
        <v>79556812.620000005</v>
      </c>
      <c r="AQ22" s="42">
        <v>59667609.020000003</v>
      </c>
      <c r="AR22" s="105">
        <f t="shared" si="4"/>
        <v>0.75497147177481172</v>
      </c>
    </row>
    <row r="23" spans="1:44" ht="27" collapsed="1" x14ac:dyDescent="0.3">
      <c r="A23" s="88" t="s">
        <v>27</v>
      </c>
      <c r="B23" s="96">
        <v>144198349.67982802</v>
      </c>
      <c r="C23" s="20">
        <v>42</v>
      </c>
      <c r="D23" s="21">
        <v>522491641.91000003</v>
      </c>
      <c r="E23" s="31">
        <v>391868731.33999997</v>
      </c>
      <c r="F23" s="105">
        <f t="shared" si="0"/>
        <v>3.6234231741910961</v>
      </c>
      <c r="G23" s="43">
        <v>16</v>
      </c>
      <c r="H23" s="42">
        <v>153552694.35999998</v>
      </c>
      <c r="I23" s="42">
        <v>115164520.72999999</v>
      </c>
      <c r="J23" s="105">
        <f t="shared" si="1"/>
        <v>1.0648713712808917</v>
      </c>
      <c r="K23" s="43">
        <v>24</v>
      </c>
      <c r="L23" s="42">
        <v>166363221.54999998</v>
      </c>
      <c r="M23" s="44">
        <v>124772416.11000001</v>
      </c>
      <c r="N23" s="43">
        <v>17</v>
      </c>
      <c r="O23" s="42">
        <v>331007995.13999999</v>
      </c>
      <c r="P23" s="42">
        <v>248255996.30000001</v>
      </c>
      <c r="Q23" s="108">
        <f t="shared" si="5"/>
        <v>2.2955047396517108</v>
      </c>
      <c r="R23" s="43">
        <v>1</v>
      </c>
      <c r="S23" s="42">
        <v>188897941</v>
      </c>
      <c r="T23" s="44">
        <v>141673455.75</v>
      </c>
      <c r="U23" s="43">
        <v>2</v>
      </c>
      <c r="V23" s="42">
        <v>456007.46</v>
      </c>
      <c r="W23" s="44">
        <v>342005.58</v>
      </c>
      <c r="X23" s="43">
        <v>16</v>
      </c>
      <c r="Y23" s="21">
        <v>141654046.68000001</v>
      </c>
      <c r="Z23" s="21">
        <v>106240534.97</v>
      </c>
      <c r="AA23" s="108">
        <v>0.9823555331563969</v>
      </c>
      <c r="AB23" s="43">
        <v>13</v>
      </c>
      <c r="AC23" s="45">
        <v>18</v>
      </c>
      <c r="AD23" s="42">
        <v>28175782.48</v>
      </c>
      <c r="AE23" s="42">
        <v>21131836.82</v>
      </c>
      <c r="AF23" s="105">
        <f t="shared" si="2"/>
        <v>0.19539601210804652</v>
      </c>
      <c r="AG23" s="24">
        <v>3</v>
      </c>
      <c r="AH23" s="22">
        <v>2001813.91</v>
      </c>
      <c r="AI23" s="43">
        <v>13</v>
      </c>
      <c r="AJ23" s="42">
        <v>35564141.420000002</v>
      </c>
      <c r="AK23" s="42">
        <v>26673106.02</v>
      </c>
      <c r="AL23" s="21">
        <v>29431497.109999999</v>
      </c>
      <c r="AM23" s="21">
        <v>22073622.82</v>
      </c>
      <c r="AN23" s="105">
        <f t="shared" si="3"/>
        <v>0.24663348435654869</v>
      </c>
      <c r="AO23" s="23">
        <v>8</v>
      </c>
      <c r="AP23" s="21">
        <v>6597163.7800000003</v>
      </c>
      <c r="AQ23" s="21">
        <v>4947872.8</v>
      </c>
      <c r="AR23" s="105">
        <f t="shared" si="4"/>
        <v>4.5750619162064382E-2</v>
      </c>
    </row>
    <row r="24" spans="1:44" x14ac:dyDescent="0.3">
      <c r="A24" s="88" t="s">
        <v>28</v>
      </c>
      <c r="B24" s="96">
        <v>56081760.19792933</v>
      </c>
      <c r="C24" s="20">
        <v>30</v>
      </c>
      <c r="D24" s="21">
        <v>122351326.04000001</v>
      </c>
      <c r="E24" s="31">
        <v>91763494.430000007</v>
      </c>
      <c r="F24" s="105">
        <f t="shared" si="0"/>
        <v>2.1816598767261501</v>
      </c>
      <c r="G24" s="43">
        <v>14</v>
      </c>
      <c r="H24" s="42">
        <v>57373642.710000001</v>
      </c>
      <c r="I24" s="42">
        <v>43030231.980000004</v>
      </c>
      <c r="J24" s="105">
        <f t="shared" si="1"/>
        <v>1.0230356983716493</v>
      </c>
      <c r="K24" s="43">
        <v>15</v>
      </c>
      <c r="L24" s="42">
        <v>60982209.329999998</v>
      </c>
      <c r="M24" s="44">
        <v>45736656.950000003</v>
      </c>
      <c r="N24" s="43">
        <v>10</v>
      </c>
      <c r="O24" s="42">
        <v>44051248.450000003</v>
      </c>
      <c r="P24" s="42">
        <v>33038436.310000002</v>
      </c>
      <c r="Q24" s="108">
        <f t="shared" si="5"/>
        <v>0.7854826291922713</v>
      </c>
      <c r="R24" s="43">
        <v>1</v>
      </c>
      <c r="S24" s="42">
        <v>3646826.6</v>
      </c>
      <c r="T24" s="44">
        <v>2735119.95</v>
      </c>
      <c r="U24" s="43">
        <v>4</v>
      </c>
      <c r="V24" s="42">
        <v>33625.9</v>
      </c>
      <c r="W24" s="44">
        <v>25219.43</v>
      </c>
      <c r="X24" s="43">
        <v>9</v>
      </c>
      <c r="Y24" s="21">
        <v>40370795.950000003</v>
      </c>
      <c r="Z24" s="21">
        <v>30278096.93</v>
      </c>
      <c r="AA24" s="108">
        <v>0.71985607811736596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2"/>
        <v>0.41231207523428914</v>
      </c>
      <c r="AG24" s="24">
        <v>0</v>
      </c>
      <c r="AH24" s="22">
        <v>0</v>
      </c>
      <c r="AI24" s="43">
        <v>8</v>
      </c>
      <c r="AJ24" s="42">
        <v>30821304.93</v>
      </c>
      <c r="AK24" s="42">
        <v>23115978.640000001</v>
      </c>
      <c r="AL24" s="21">
        <v>27564661.710000001</v>
      </c>
      <c r="AM24" s="21">
        <v>20673496.25</v>
      </c>
      <c r="AN24" s="105">
        <f t="shared" si="3"/>
        <v>0.54957805926958037</v>
      </c>
      <c r="AO24" s="23">
        <v>3</v>
      </c>
      <c r="AP24" s="21">
        <v>12524379.869999999</v>
      </c>
      <c r="AQ24" s="21">
        <v>9393284.8599999994</v>
      </c>
      <c r="AR24" s="105">
        <f t="shared" si="4"/>
        <v>0.22332358730891669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 t="e">
        <f t="shared" si="5"/>
        <v>#DIV/0!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 t="s">
        <v>85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11026896.375670666</v>
      </c>
      <c r="C26" s="20">
        <v>95</v>
      </c>
      <c r="D26" s="21">
        <v>18435485.5</v>
      </c>
      <c r="E26" s="31">
        <v>13826614.07</v>
      </c>
      <c r="F26" s="105">
        <f t="shared" si="0"/>
        <v>1.671865307510767</v>
      </c>
      <c r="G26" s="43">
        <v>57</v>
      </c>
      <c r="H26" s="42">
        <v>11346467.77</v>
      </c>
      <c r="I26" s="42">
        <v>8509850.7899999991</v>
      </c>
      <c r="J26" s="105">
        <f t="shared" si="1"/>
        <v>1.0289810825677499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7505143.6999999993</v>
      </c>
      <c r="Q26" s="108">
        <f t="shared" si="5"/>
        <v>0.90749545285278643</v>
      </c>
      <c r="R26" s="43">
        <v>8</v>
      </c>
      <c r="S26" s="42">
        <v>759320.97</v>
      </c>
      <c r="T26" s="44">
        <v>569490.72</v>
      </c>
      <c r="U26" s="43">
        <v>2</v>
      </c>
      <c r="V26" s="42">
        <v>48560</v>
      </c>
      <c r="W26" s="44">
        <v>36420</v>
      </c>
      <c r="X26" s="43">
        <v>57</v>
      </c>
      <c r="Y26" s="21">
        <v>9198977.3499999996</v>
      </c>
      <c r="Z26" s="21">
        <v>6899232.9799999995</v>
      </c>
      <c r="AA26" s="108">
        <v>0.83423086937647128</v>
      </c>
      <c r="AB26" s="43">
        <v>38</v>
      </c>
      <c r="AC26" s="24">
        <v>41</v>
      </c>
      <c r="AD26" s="21">
        <v>5545168.7400000002</v>
      </c>
      <c r="AE26" s="21">
        <v>4158876.53</v>
      </c>
      <c r="AF26" s="105">
        <f t="shared" si="2"/>
        <v>0.50287665278460891</v>
      </c>
      <c r="AG26" s="24">
        <v>0</v>
      </c>
      <c r="AH26" s="22">
        <v>0</v>
      </c>
      <c r="AI26" s="43">
        <v>49</v>
      </c>
      <c r="AJ26" s="42">
        <v>7036439.3300000001</v>
      </c>
      <c r="AK26" s="42">
        <v>5277329.45</v>
      </c>
      <c r="AL26" s="21">
        <v>6726164.96</v>
      </c>
      <c r="AM26" s="21">
        <v>5044623.7</v>
      </c>
      <c r="AN26" s="105">
        <f t="shared" si="3"/>
        <v>0.63811602923239019</v>
      </c>
      <c r="AO26" s="23">
        <v>33</v>
      </c>
      <c r="AP26" s="21">
        <v>4972459.75</v>
      </c>
      <c r="AQ26" s="21">
        <v>3729344.78</v>
      </c>
      <c r="AR26" s="105">
        <f t="shared" si="4"/>
        <v>0.45093919273341954</v>
      </c>
    </row>
    <row r="27" spans="1:44" ht="14" thickBot="1" x14ac:dyDescent="0.35">
      <c r="A27" s="90" t="s">
        <v>31</v>
      </c>
      <c r="B27" s="98">
        <v>6647688.5216132449</v>
      </c>
      <c r="C27" s="36">
        <v>26</v>
      </c>
      <c r="D27" s="32">
        <v>11282657.33</v>
      </c>
      <c r="E27" s="33">
        <v>8461992.9700000007</v>
      </c>
      <c r="F27" s="105">
        <f t="shared" si="0"/>
        <v>1.6972301414720845</v>
      </c>
      <c r="G27" s="48">
        <v>17</v>
      </c>
      <c r="H27" s="47">
        <v>6769419.7599999998</v>
      </c>
      <c r="I27" s="47">
        <v>5077064.8100000005</v>
      </c>
      <c r="J27" s="105">
        <f t="shared" si="1"/>
        <v>1.0183118143984902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4256596.2200000007</v>
      </c>
      <c r="Q27" s="108">
        <f t="shared" si="5"/>
        <v>0.85374963666659476</v>
      </c>
      <c r="R27" s="48">
        <v>0</v>
      </c>
      <c r="S27" s="47">
        <v>0</v>
      </c>
      <c r="T27" s="49">
        <v>0</v>
      </c>
      <c r="U27" s="48">
        <v>6</v>
      </c>
      <c r="V27" s="47">
        <v>4061.25</v>
      </c>
      <c r="W27" s="49">
        <v>3045.94</v>
      </c>
      <c r="X27" s="48">
        <v>13</v>
      </c>
      <c r="Y27" s="32">
        <v>5671400.4100000001</v>
      </c>
      <c r="Z27" s="32">
        <v>4253550.28</v>
      </c>
      <c r="AA27" s="108">
        <v>0.85313871002844133</v>
      </c>
      <c r="AB27" s="48">
        <v>11</v>
      </c>
      <c r="AC27" s="50">
        <v>18</v>
      </c>
      <c r="AD27" s="47">
        <v>3643655.19</v>
      </c>
      <c r="AE27" s="47">
        <v>2732741.36</v>
      </c>
      <c r="AF27" s="105">
        <f t="shared" si="2"/>
        <v>0.54810859115218691</v>
      </c>
      <c r="AG27" s="35">
        <v>1</v>
      </c>
      <c r="AH27" s="37">
        <v>38085.19</v>
      </c>
      <c r="AI27" s="48">
        <v>12</v>
      </c>
      <c r="AJ27" s="47">
        <v>3477353.35</v>
      </c>
      <c r="AK27" s="47">
        <v>2608014.9900000002</v>
      </c>
      <c r="AL27" s="32">
        <v>3432031.96</v>
      </c>
      <c r="AM27" s="32">
        <v>2574023.96</v>
      </c>
      <c r="AN27" s="105">
        <f t="shared" si="3"/>
        <v>0.5230921001629788</v>
      </c>
      <c r="AO27" s="34">
        <v>7</v>
      </c>
      <c r="AP27" s="32">
        <v>1953769.8399999999</v>
      </c>
      <c r="AQ27" s="32">
        <v>1465327.3599999999</v>
      </c>
      <c r="AR27" s="105">
        <f t="shared" si="4"/>
        <v>0.2939021335984412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837749584.01673627</v>
      </c>
      <c r="C28" s="130">
        <v>3299</v>
      </c>
      <c r="D28" s="68">
        <v>1457419254.52</v>
      </c>
      <c r="E28" s="68">
        <v>1093064433.5899999</v>
      </c>
      <c r="F28" s="106">
        <f t="shared" si="0"/>
        <v>1.7396836504915343</v>
      </c>
      <c r="G28" s="129">
        <v>2583</v>
      </c>
      <c r="H28" s="120">
        <v>854509505.7299999</v>
      </c>
      <c r="I28" s="120">
        <v>640882123.2700001</v>
      </c>
      <c r="J28" s="106">
        <f t="shared" si="1"/>
        <v>1.0200058848527329</v>
      </c>
      <c r="K28" s="119">
        <v>652</v>
      </c>
      <c r="L28" s="120">
        <v>548043767.1400001</v>
      </c>
      <c r="M28" s="120">
        <v>411032824.23999995</v>
      </c>
      <c r="N28" s="129">
        <v>2562</v>
      </c>
      <c r="O28" s="120">
        <v>822666461.58000004</v>
      </c>
      <c r="P28" s="120">
        <v>616999839.87000012</v>
      </c>
      <c r="Q28" s="118">
        <f t="shared" ref="Q28" si="6">O28/B28</f>
        <v>0.98199566705313346</v>
      </c>
      <c r="R28" s="119">
        <v>59</v>
      </c>
      <c r="S28" s="120">
        <v>46051617.469999991</v>
      </c>
      <c r="T28" s="120">
        <v>34538712.950000003</v>
      </c>
      <c r="U28" s="119">
        <v>142</v>
      </c>
      <c r="V28" s="120">
        <v>4035271.18</v>
      </c>
      <c r="W28" s="120">
        <v>3026453.3600000003</v>
      </c>
      <c r="X28" s="129">
        <v>2503</v>
      </c>
      <c r="Y28" s="68">
        <v>772579572.93000007</v>
      </c>
      <c r="Z28" s="68">
        <v>579434673.56000006</v>
      </c>
      <c r="AA28" s="118">
        <v>0.92220824416973479</v>
      </c>
      <c r="AB28" s="67">
        <v>698</v>
      </c>
      <c r="AC28" s="67">
        <v>879</v>
      </c>
      <c r="AD28" s="68">
        <v>311878990.62</v>
      </c>
      <c r="AE28" s="68">
        <v>233909240.91</v>
      </c>
      <c r="AF28" s="106">
        <f t="shared" si="2"/>
        <v>0.37228188061239237</v>
      </c>
      <c r="AG28" s="67">
        <v>30</v>
      </c>
      <c r="AH28" s="68">
        <v>9668076.6799999997</v>
      </c>
      <c r="AI28" s="130">
        <v>2366</v>
      </c>
      <c r="AJ28" s="68">
        <v>634016282.89999998</v>
      </c>
      <c r="AK28" s="68">
        <v>475509053.52999997</v>
      </c>
      <c r="AL28" s="68">
        <v>247059844.48999998</v>
      </c>
      <c r="AM28" s="68">
        <v>185294882.46999997</v>
      </c>
      <c r="AN28" s="106">
        <f t="shared" si="3"/>
        <v>0.7568088304623185</v>
      </c>
      <c r="AO28" s="130">
        <v>2231</v>
      </c>
      <c r="AP28" s="68">
        <v>528375587.34999996</v>
      </c>
      <c r="AQ28" s="68">
        <v>396278532.15000004</v>
      </c>
      <c r="AR28" s="106">
        <f t="shared" si="4"/>
        <v>0.63070826584790551</v>
      </c>
    </row>
    <row r="29" spans="1:44" x14ac:dyDescent="0.3">
      <c r="A29" s="91" t="s">
        <v>32</v>
      </c>
      <c r="B29" s="95">
        <v>76579757.688158676</v>
      </c>
      <c r="C29" s="107">
        <v>27</v>
      </c>
      <c r="D29" s="76">
        <v>161062932.83000001</v>
      </c>
      <c r="E29" s="76">
        <v>120797199.54000001</v>
      </c>
      <c r="F29" s="108">
        <f t="shared" si="0"/>
        <v>2.103205046506758</v>
      </c>
      <c r="G29" s="77">
        <v>15</v>
      </c>
      <c r="H29" s="76">
        <v>76870197.669999987</v>
      </c>
      <c r="I29" s="76">
        <v>57652648.209999993</v>
      </c>
      <c r="J29" s="108">
        <f t="shared" si="1"/>
        <v>1.0037926469162257</v>
      </c>
      <c r="K29" s="77">
        <v>11</v>
      </c>
      <c r="L29" s="76">
        <v>80167114.25</v>
      </c>
      <c r="M29" s="78">
        <v>60125335.649999999</v>
      </c>
      <c r="N29" s="77">
        <v>13</v>
      </c>
      <c r="O29" s="76">
        <v>70053130.959999993</v>
      </c>
      <c r="P29" s="76">
        <v>52539848.18</v>
      </c>
      <c r="Q29" s="108">
        <f t="shared" ref="Q29:Q59" si="7">O29/$B29</f>
        <v>0.91477347375874662</v>
      </c>
      <c r="R29" s="77">
        <v>0</v>
      </c>
      <c r="S29" s="76">
        <v>0</v>
      </c>
      <c r="T29" s="78">
        <v>0</v>
      </c>
      <c r="U29" s="77">
        <v>9</v>
      </c>
      <c r="V29" s="76">
        <v>50748.41</v>
      </c>
      <c r="W29" s="78">
        <v>38061.31</v>
      </c>
      <c r="X29" s="71">
        <v>13</v>
      </c>
      <c r="Y29" s="70">
        <v>70002382.549999997</v>
      </c>
      <c r="Z29" s="70">
        <v>52501786.869999997</v>
      </c>
      <c r="AA29" s="108">
        <v>0.91411078675722002</v>
      </c>
      <c r="AB29" s="71">
        <v>9</v>
      </c>
      <c r="AC29" s="73">
        <v>21</v>
      </c>
      <c r="AD29" s="70">
        <v>32800804.98</v>
      </c>
      <c r="AE29" s="70">
        <v>24600603.68</v>
      </c>
      <c r="AF29" s="105">
        <f t="shared" si="2"/>
        <v>0.42832213068064984</v>
      </c>
      <c r="AG29" s="73">
        <v>2</v>
      </c>
      <c r="AH29" s="72">
        <v>1522226.26</v>
      </c>
      <c r="AI29" s="77">
        <v>12</v>
      </c>
      <c r="AJ29" s="76">
        <v>48686909.460000001</v>
      </c>
      <c r="AK29" s="76">
        <v>36515181.869999997</v>
      </c>
      <c r="AL29" s="70">
        <v>45044513.460000001</v>
      </c>
      <c r="AM29" s="70">
        <v>33783384.939999998</v>
      </c>
      <c r="AN29" s="105">
        <f t="shared" si="3"/>
        <v>0.63576734805375767</v>
      </c>
      <c r="AO29" s="71">
        <v>8</v>
      </c>
      <c r="AP29" s="70">
        <v>28534946.73</v>
      </c>
      <c r="AQ29" s="70">
        <v>21401209.890000001</v>
      </c>
      <c r="AR29" s="105">
        <f t="shared" si="4"/>
        <v>0.37261735465653323</v>
      </c>
    </row>
    <row r="30" spans="1:44" s="19" customFormat="1" x14ac:dyDescent="0.35">
      <c r="A30" s="88" t="s">
        <v>33</v>
      </c>
      <c r="B30" s="96">
        <v>9357564.0342719983</v>
      </c>
      <c r="C30" s="20">
        <v>34</v>
      </c>
      <c r="D30" s="47">
        <v>17356707.68</v>
      </c>
      <c r="E30" s="47">
        <v>13017530.75</v>
      </c>
      <c r="F30" s="108">
        <f t="shared" si="0"/>
        <v>1.8548318361948908</v>
      </c>
      <c r="G30" s="43">
        <v>12</v>
      </c>
      <c r="H30" s="47">
        <v>8876041.6500000004</v>
      </c>
      <c r="I30" s="47">
        <v>6657031.2300000004</v>
      </c>
      <c r="J30" s="108">
        <f t="shared" si="1"/>
        <v>0.9485419087159408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7"/>
        <v>0.90677521296386565</v>
      </c>
      <c r="R30" s="48">
        <v>0</v>
      </c>
      <c r="S30" s="47">
        <v>0</v>
      </c>
      <c r="T30" s="44">
        <v>0</v>
      </c>
      <c r="U30" s="43">
        <v>1</v>
      </c>
      <c r="V30" s="47">
        <v>2555.29</v>
      </c>
      <c r="W30" s="44">
        <v>1916.47</v>
      </c>
      <c r="X30" s="23">
        <v>12</v>
      </c>
      <c r="Y30" s="32">
        <v>8482651.8300000001</v>
      </c>
      <c r="Z30" s="32">
        <v>6361988.8599999994</v>
      </c>
      <c r="AA30" s="108">
        <v>0.90650214082771541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2"/>
        <v>0.64650073436239686</v>
      </c>
      <c r="AG30" s="35">
        <v>0</v>
      </c>
      <c r="AH30" s="22">
        <v>0</v>
      </c>
      <c r="AI30" s="43">
        <v>11</v>
      </c>
      <c r="AJ30" s="47">
        <v>6041260.3499999996</v>
      </c>
      <c r="AK30" s="47">
        <v>4530945.1900000004</v>
      </c>
      <c r="AL30" s="32">
        <v>3819036.69</v>
      </c>
      <c r="AM30" s="32">
        <v>2864277.48</v>
      </c>
      <c r="AN30" s="105">
        <f t="shared" si="3"/>
        <v>0.64560181772456326</v>
      </c>
      <c r="AO30" s="23">
        <v>8</v>
      </c>
      <c r="AP30" s="32">
        <v>5450375.7300000004</v>
      </c>
      <c r="AQ30" s="32">
        <v>4087781.7299999995</v>
      </c>
      <c r="AR30" s="105">
        <f t="shared" si="4"/>
        <v>0.58245668531233619</v>
      </c>
    </row>
    <row r="31" spans="1:44" s="19" customFormat="1" ht="39" customHeight="1" x14ac:dyDescent="0.35">
      <c r="A31" s="88" t="s">
        <v>34</v>
      </c>
      <c r="B31" s="96">
        <v>473330110.56624287</v>
      </c>
      <c r="C31" s="143">
        <v>1493</v>
      </c>
      <c r="D31" s="121">
        <v>980684020.29999995</v>
      </c>
      <c r="E31" s="121">
        <v>735513012.5</v>
      </c>
      <c r="F31" s="105">
        <f t="shared" si="0"/>
        <v>2.0718817552654989</v>
      </c>
      <c r="G31" s="102">
        <v>933</v>
      </c>
      <c r="H31" s="121">
        <v>485511032.87000006</v>
      </c>
      <c r="I31" s="121">
        <v>364133272.82000005</v>
      </c>
      <c r="J31" s="105">
        <f t="shared" si="1"/>
        <v>1.0257345181129196</v>
      </c>
      <c r="K31" s="102">
        <v>510</v>
      </c>
      <c r="L31" s="121">
        <v>445645574.08999991</v>
      </c>
      <c r="M31" s="121">
        <v>334234179.77999997</v>
      </c>
      <c r="N31" s="53">
        <v>901</v>
      </c>
      <c r="O31" s="121">
        <v>468185067.87</v>
      </c>
      <c r="P31" s="121">
        <v>351138798.93000001</v>
      </c>
      <c r="Q31" s="105">
        <f t="shared" si="7"/>
        <v>0.98913011747744539</v>
      </c>
      <c r="R31" s="102">
        <v>46</v>
      </c>
      <c r="S31" s="121">
        <v>44928441.539999999</v>
      </c>
      <c r="T31" s="103">
        <v>33696331.040000007</v>
      </c>
      <c r="U31" s="53">
        <v>128</v>
      </c>
      <c r="V31" s="121">
        <v>3930036.24</v>
      </c>
      <c r="W31" s="121">
        <v>2947527.1499999994</v>
      </c>
      <c r="X31" s="34">
        <v>855</v>
      </c>
      <c r="Y31" s="38">
        <v>419326590.09000003</v>
      </c>
      <c r="Z31" s="38">
        <v>314494940.74000001</v>
      </c>
      <c r="AA31" s="105">
        <v>0.8859072785130051</v>
      </c>
      <c r="AB31" s="48">
        <v>668</v>
      </c>
      <c r="AC31" s="35">
        <v>816</v>
      </c>
      <c r="AD31" s="38">
        <v>267245519.14999998</v>
      </c>
      <c r="AE31" s="38">
        <v>200434137.50999999</v>
      </c>
      <c r="AF31" s="105">
        <f t="shared" si="2"/>
        <v>0.56460705369091191</v>
      </c>
      <c r="AG31" s="34">
        <v>28</v>
      </c>
      <c r="AH31" s="22">
        <v>8145850.419999999</v>
      </c>
      <c r="AI31" s="48">
        <v>708</v>
      </c>
      <c r="AJ31" s="117">
        <v>304611478.08999997</v>
      </c>
      <c r="AK31" s="117">
        <v>228455457.31999999</v>
      </c>
      <c r="AL31" s="38">
        <v>193020680.38999999</v>
      </c>
      <c r="AM31" s="38">
        <v>144765509.66999999</v>
      </c>
      <c r="AN31" s="105">
        <f t="shared" si="3"/>
        <v>0.64354975795981906</v>
      </c>
      <c r="AO31" s="48">
        <v>583</v>
      </c>
      <c r="AP31" s="117">
        <v>221160093.82000002</v>
      </c>
      <c r="AQ31" s="117">
        <v>165866919.30000001</v>
      </c>
      <c r="AR31" s="105">
        <f t="shared" si="4"/>
        <v>0.46724281612979812</v>
      </c>
    </row>
    <row r="32" spans="1:44" s="59" customFormat="1" ht="35.25" customHeight="1" outlineLevel="1" x14ac:dyDescent="0.35">
      <c r="A32" s="89" t="s">
        <v>35</v>
      </c>
      <c r="B32" s="97">
        <v>309469901.05537373</v>
      </c>
      <c r="C32" s="144">
        <v>1076</v>
      </c>
      <c r="D32" s="101">
        <v>597916121.08000004</v>
      </c>
      <c r="E32" s="101">
        <v>448437088.57999998</v>
      </c>
      <c r="F32" s="105">
        <f t="shared" si="0"/>
        <v>1.9320655063414856</v>
      </c>
      <c r="G32" s="102">
        <v>687</v>
      </c>
      <c r="H32" s="101">
        <v>324861042.94000006</v>
      </c>
      <c r="I32" s="101">
        <v>243645780.71000004</v>
      </c>
      <c r="J32" s="105">
        <f t="shared" si="1"/>
        <v>1.049733889570968</v>
      </c>
      <c r="K32" s="102">
        <v>354</v>
      </c>
      <c r="L32" s="101">
        <v>241994078.87999997</v>
      </c>
      <c r="M32" s="103">
        <v>181495558.51000002</v>
      </c>
      <c r="N32" s="102">
        <v>654</v>
      </c>
      <c r="O32" s="101">
        <v>305621796.69000006</v>
      </c>
      <c r="P32" s="101">
        <v>229216345.94000006</v>
      </c>
      <c r="Q32" s="105">
        <f t="shared" si="7"/>
        <v>0.98756549715416386</v>
      </c>
      <c r="R32" s="102">
        <v>31</v>
      </c>
      <c r="S32" s="101">
        <v>26529939.66</v>
      </c>
      <c r="T32" s="103">
        <v>19897454.650000002</v>
      </c>
      <c r="U32" s="102">
        <v>105</v>
      </c>
      <c r="V32" s="101">
        <v>3343545.17</v>
      </c>
      <c r="W32" s="103">
        <v>2507658.86</v>
      </c>
      <c r="X32" s="23">
        <v>623</v>
      </c>
      <c r="Y32" s="21">
        <v>275748311.86000001</v>
      </c>
      <c r="Z32" s="21">
        <v>206811232.43000001</v>
      </c>
      <c r="AA32" s="105">
        <v>0.8910343491228897</v>
      </c>
      <c r="AB32" s="43">
        <v>482</v>
      </c>
      <c r="AC32" s="24">
        <v>608</v>
      </c>
      <c r="AD32" s="21">
        <v>202396076.97000003</v>
      </c>
      <c r="AE32" s="21">
        <v>151797056.19</v>
      </c>
      <c r="AF32" s="105">
        <f t="shared" si="2"/>
        <v>0.65400892390431575</v>
      </c>
      <c r="AG32" s="24">
        <v>24</v>
      </c>
      <c r="AH32" s="22">
        <v>7867148.919999999</v>
      </c>
      <c r="AI32" s="43">
        <v>517</v>
      </c>
      <c r="AJ32" s="42">
        <v>213599792.25</v>
      </c>
      <c r="AK32" s="42">
        <v>160196693.27000001</v>
      </c>
      <c r="AL32" s="21">
        <v>123127485.86</v>
      </c>
      <c r="AM32" s="21">
        <v>92345613.939999998</v>
      </c>
      <c r="AN32" s="105">
        <f t="shared" si="3"/>
        <v>0.69021184781320755</v>
      </c>
      <c r="AO32" s="43">
        <v>426</v>
      </c>
      <c r="AP32" s="42">
        <v>172064402.51999998</v>
      </c>
      <c r="AQ32" s="42">
        <v>129045151.08000001</v>
      </c>
      <c r="AR32" s="105">
        <f t="shared" si="4"/>
        <v>0.55599721308345373</v>
      </c>
    </row>
    <row r="33" spans="1:44" s="59" customFormat="1" outlineLevel="1" x14ac:dyDescent="0.35">
      <c r="A33" s="89" t="s">
        <v>36</v>
      </c>
      <c r="B33" s="97">
        <v>30494190.504316822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1.9914258504879272</v>
      </c>
      <c r="G33" s="102">
        <v>193</v>
      </c>
      <c r="H33" s="101">
        <v>37022311.570000008</v>
      </c>
      <c r="I33" s="101">
        <v>27766733.460000001</v>
      </c>
      <c r="J33" s="105">
        <f t="shared" si="1"/>
        <v>1.2140775327273912</v>
      </c>
      <c r="K33" s="102">
        <v>92</v>
      </c>
      <c r="L33" s="101">
        <v>23156098.84</v>
      </c>
      <c r="M33" s="103">
        <v>17367074.07</v>
      </c>
      <c r="N33" s="102">
        <v>187</v>
      </c>
      <c r="O33" s="101">
        <v>27377720.340000004</v>
      </c>
      <c r="P33" s="101">
        <v>20533290</v>
      </c>
      <c r="Q33" s="105">
        <f t="shared" si="7"/>
        <v>0.89780118400337128</v>
      </c>
      <c r="R33" s="102">
        <v>8</v>
      </c>
      <c r="S33" s="101">
        <v>506378.85</v>
      </c>
      <c r="T33" s="103">
        <v>379784.13</v>
      </c>
      <c r="U33" s="102">
        <v>18</v>
      </c>
      <c r="V33" s="101">
        <v>199376.2</v>
      </c>
      <c r="W33" s="103">
        <v>149532.13999999998</v>
      </c>
      <c r="X33" s="23">
        <v>179</v>
      </c>
      <c r="Y33" s="21">
        <v>26671965.289999999</v>
      </c>
      <c r="Z33" s="21">
        <v>20003973.730000004</v>
      </c>
      <c r="AA33" s="105">
        <v>0.87465726582328063</v>
      </c>
      <c r="AB33" s="43">
        <v>148</v>
      </c>
      <c r="AC33" s="24">
        <v>153</v>
      </c>
      <c r="AD33" s="21">
        <v>18750050.509999998</v>
      </c>
      <c r="AE33" s="21">
        <v>14062537.709999999</v>
      </c>
      <c r="AF33" s="105">
        <f t="shared" si="2"/>
        <v>0.61487287250159017</v>
      </c>
      <c r="AG33" s="24">
        <v>2</v>
      </c>
      <c r="AH33" s="22">
        <v>110201.5</v>
      </c>
      <c r="AI33" s="43">
        <v>141</v>
      </c>
      <c r="AJ33" s="42">
        <v>20265064.460000001</v>
      </c>
      <c r="AK33" s="42">
        <v>15198798.16</v>
      </c>
      <c r="AL33" s="21">
        <v>13857375.800000001</v>
      </c>
      <c r="AM33" s="21">
        <v>10393031.75</v>
      </c>
      <c r="AN33" s="105">
        <f t="shared" si="3"/>
        <v>0.66455492422831275</v>
      </c>
      <c r="AO33" s="43">
        <v>125</v>
      </c>
      <c r="AP33" s="42">
        <v>14860611.470000001</v>
      </c>
      <c r="AQ33" s="42">
        <v>11145458.469999999</v>
      </c>
      <c r="AR33" s="105">
        <f t="shared" si="4"/>
        <v>0.48732598649884806</v>
      </c>
    </row>
    <row r="34" spans="1:44" s="59" customFormat="1" outlineLevel="1" x14ac:dyDescent="0.35">
      <c r="A34" s="89" t="s">
        <v>37</v>
      </c>
      <c r="B34" s="97">
        <v>133366019.00655234</v>
      </c>
      <c r="C34" s="100">
        <v>124</v>
      </c>
      <c r="D34" s="101">
        <v>322040979.95999998</v>
      </c>
      <c r="E34" s="101">
        <v>241530734.75999999</v>
      </c>
      <c r="F34" s="105">
        <f t="shared" si="0"/>
        <v>2.4147154002113385</v>
      </c>
      <c r="G34" s="102">
        <v>53</v>
      </c>
      <c r="H34" s="101">
        <v>123627678.36</v>
      </c>
      <c r="I34" s="101">
        <v>92720758.650000006</v>
      </c>
      <c r="J34" s="105">
        <f t="shared" si="1"/>
        <v>0.92698034537512974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101389162.99000001</v>
      </c>
      <c r="Q34" s="105">
        <f t="shared" si="7"/>
        <v>1.0136431442357012</v>
      </c>
      <c r="R34" s="102">
        <v>7</v>
      </c>
      <c r="S34" s="101">
        <v>17892123.030000001</v>
      </c>
      <c r="T34" s="103">
        <v>13419092.26</v>
      </c>
      <c r="U34" s="102">
        <v>5</v>
      </c>
      <c r="V34" s="101">
        <v>387114.87</v>
      </c>
      <c r="W34" s="103">
        <v>290336.14999999997</v>
      </c>
      <c r="X34" s="23">
        <v>53</v>
      </c>
      <c r="Y34" s="21">
        <v>116906312.94</v>
      </c>
      <c r="Z34" s="21">
        <v>87679734.580000013</v>
      </c>
      <c r="AA34" s="105">
        <v>0.87658245939137114</v>
      </c>
      <c r="AB34" s="43">
        <v>38</v>
      </c>
      <c r="AC34" s="24">
        <v>55</v>
      </c>
      <c r="AD34" s="21">
        <v>46099391.670000002</v>
      </c>
      <c r="AE34" s="21">
        <v>34574543.609999999</v>
      </c>
      <c r="AF34" s="105">
        <f t="shared" si="2"/>
        <v>0.34566070137952543</v>
      </c>
      <c r="AG34" s="24">
        <v>2</v>
      </c>
      <c r="AH34" s="22">
        <v>168500</v>
      </c>
      <c r="AI34" s="43">
        <v>50</v>
      </c>
      <c r="AJ34" s="42">
        <v>70746621.379999995</v>
      </c>
      <c r="AK34" s="42">
        <v>53059965.890000001</v>
      </c>
      <c r="AL34" s="21">
        <v>56035818.729999997</v>
      </c>
      <c r="AM34" s="21">
        <v>42026863.979999997</v>
      </c>
      <c r="AN34" s="105">
        <f t="shared" si="3"/>
        <v>0.53046961967519013</v>
      </c>
      <c r="AO34" s="43">
        <v>32</v>
      </c>
      <c r="AP34" s="42">
        <v>34235079.829999998</v>
      </c>
      <c r="AQ34" s="42">
        <v>25676309.75</v>
      </c>
      <c r="AR34" s="105">
        <f t="shared" si="4"/>
        <v>0.25670017059081601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 t="s">
        <v>85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211646853.08309337</v>
      </c>
      <c r="C36" s="100">
        <v>967</v>
      </c>
      <c r="D36" s="101">
        <v>221662935.52000001</v>
      </c>
      <c r="E36" s="101">
        <v>166247198.41</v>
      </c>
      <c r="F36" s="105">
        <f t="shared" si="0"/>
        <v>1.0473245044327415</v>
      </c>
      <c r="G36" s="102">
        <v>901</v>
      </c>
      <c r="H36" s="101">
        <v>216048469.76999995</v>
      </c>
      <c r="I36" s="101">
        <v>162036349.35000002</v>
      </c>
      <c r="J36" s="105">
        <f t="shared" si="1"/>
        <v>1.0207969862192021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7"/>
        <v>0.99315823504106215</v>
      </c>
      <c r="R36" s="102">
        <v>11</v>
      </c>
      <c r="S36" s="101">
        <v>1036620.9299999999</v>
      </c>
      <c r="T36" s="103">
        <v>777465.66</v>
      </c>
      <c r="U36" s="102">
        <v>3</v>
      </c>
      <c r="V36" s="101">
        <v>4012.0999999999995</v>
      </c>
      <c r="W36" s="103">
        <v>3009.07</v>
      </c>
      <c r="X36" s="23">
        <v>901</v>
      </c>
      <c r="Y36" s="21">
        <v>209158182.02999997</v>
      </c>
      <c r="Z36" s="21">
        <v>156868633.25999996</v>
      </c>
      <c r="AA36" s="105">
        <v>0.98824139826866997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2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3"/>
        <v>0.99314195107581638</v>
      </c>
      <c r="AO36" s="43">
        <v>912</v>
      </c>
      <c r="AP36" s="42">
        <v>210195368.61000001</v>
      </c>
      <c r="AQ36" s="42">
        <v>157646523.12000003</v>
      </c>
      <c r="AR36" s="105">
        <f t="shared" si="4"/>
        <v>0.99314195107581638</v>
      </c>
    </row>
    <row r="37" spans="1:44" x14ac:dyDescent="0.3">
      <c r="A37" s="88" t="s">
        <v>40</v>
      </c>
      <c r="B37" s="96">
        <v>8673981.4397719987</v>
      </c>
      <c r="C37" s="100">
        <v>24</v>
      </c>
      <c r="D37" s="101">
        <v>12327574.619999999</v>
      </c>
      <c r="E37" s="101">
        <v>9245680.9199999999</v>
      </c>
      <c r="F37" s="105">
        <f t="shared" si="0"/>
        <v>1.4212129349822586</v>
      </c>
      <c r="G37" s="102">
        <v>11</v>
      </c>
      <c r="H37" s="101">
        <v>7747782.1900000004</v>
      </c>
      <c r="I37" s="101">
        <v>5810836.6200000001</v>
      </c>
      <c r="J37" s="105">
        <f t="shared" si="1"/>
        <v>0.89322097860099359</v>
      </c>
      <c r="K37" s="102">
        <v>12</v>
      </c>
      <c r="L37" s="101">
        <v>4504822.43</v>
      </c>
      <c r="M37" s="103">
        <v>3378616.8000000003</v>
      </c>
      <c r="N37" s="102">
        <v>12</v>
      </c>
      <c r="O37" s="101">
        <v>7583029.4099999992</v>
      </c>
      <c r="P37" s="101">
        <v>5687272.0300000003</v>
      </c>
      <c r="Q37" s="105">
        <f t="shared" si="7"/>
        <v>0.87422707353629336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7460140.2699999986</v>
      </c>
      <c r="Z37" s="21">
        <v>5595105.1699999999</v>
      </c>
      <c r="AA37" s="105">
        <v>0.86005951497586941</v>
      </c>
      <c r="AB37" s="23">
        <v>11</v>
      </c>
      <c r="AC37" s="24">
        <v>24</v>
      </c>
      <c r="AD37" s="21">
        <v>5782994.4700000007</v>
      </c>
      <c r="AE37" s="21">
        <v>4337245.7700000005</v>
      </c>
      <c r="AF37" s="105">
        <f t="shared" si="2"/>
        <v>0.66670588473751802</v>
      </c>
      <c r="AG37" s="24">
        <v>0</v>
      </c>
      <c r="AH37" s="22">
        <v>0</v>
      </c>
      <c r="AI37" s="43">
        <v>11</v>
      </c>
      <c r="AJ37" s="42">
        <v>6320055.2300000004</v>
      </c>
      <c r="AK37" s="42">
        <v>4740041.3099999996</v>
      </c>
      <c r="AL37" s="21">
        <v>5175613.95</v>
      </c>
      <c r="AM37" s="21">
        <v>3881710.38</v>
      </c>
      <c r="AN37" s="105">
        <f t="shared" si="3"/>
        <v>0.72862217585816358</v>
      </c>
      <c r="AO37" s="43">
        <v>8</v>
      </c>
      <c r="AP37" s="42">
        <v>4873591.3</v>
      </c>
      <c r="AQ37" s="42">
        <v>3655193.39</v>
      </c>
      <c r="AR37" s="105">
        <f t="shared" si="4"/>
        <v>0.56186323821879258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 t="s">
        <v>85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58161317.205197334</v>
      </c>
      <c r="C39" s="51">
        <v>754</v>
      </c>
      <c r="D39" s="52">
        <v>64325083.57</v>
      </c>
      <c r="E39" s="52">
        <v>48243811.469999999</v>
      </c>
      <c r="F39" s="105">
        <f t="shared" si="0"/>
        <v>1.1059770765345023</v>
      </c>
      <c r="G39" s="53">
        <v>711</v>
      </c>
      <c r="H39" s="52">
        <v>59455981.579999991</v>
      </c>
      <c r="I39" s="52">
        <v>44591985.039999999</v>
      </c>
      <c r="J39" s="105">
        <f t="shared" si="1"/>
        <v>1.0222598874477857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7"/>
        <v>0.99999817670571378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05">
        <v>0.99979898933244427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2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3"/>
        <v>0.99999817670571378</v>
      </c>
      <c r="AO39" s="34">
        <v>712</v>
      </c>
      <c r="AP39" s="32">
        <v>58161211.159999996</v>
      </c>
      <c r="AQ39" s="32">
        <v>43620904.719999991</v>
      </c>
      <c r="AR39" s="105">
        <f t="shared" si="4"/>
        <v>0.99999817670571378</v>
      </c>
    </row>
    <row r="40" spans="1:44" s="26" customFormat="1" ht="27.5" thickBot="1" x14ac:dyDescent="0.35">
      <c r="A40" s="86" t="s">
        <v>69</v>
      </c>
      <c r="B40" s="60">
        <f>B41+B44</f>
        <v>136062570.16862336</v>
      </c>
      <c r="C40" s="67">
        <v>67</v>
      </c>
      <c r="D40" s="68">
        <v>130136627.22</v>
      </c>
      <c r="E40" s="68">
        <v>103405995.66</v>
      </c>
      <c r="F40" s="106">
        <f t="shared" si="0"/>
        <v>0.95644692775331752</v>
      </c>
      <c r="G40" s="119">
        <v>67</v>
      </c>
      <c r="H40" s="120">
        <v>130136627.22</v>
      </c>
      <c r="I40" s="120">
        <v>103405995.66</v>
      </c>
      <c r="J40" s="106">
        <f t="shared" si="1"/>
        <v>0.95644692775331752</v>
      </c>
      <c r="K40" s="119">
        <v>5</v>
      </c>
      <c r="L40" s="120">
        <v>1609500</v>
      </c>
      <c r="M40" s="120">
        <v>1448550</v>
      </c>
      <c r="N40" s="119">
        <v>61</v>
      </c>
      <c r="O40" s="120">
        <v>126420057.52</v>
      </c>
      <c r="P40" s="120">
        <v>100189701.70999998</v>
      </c>
      <c r="Q40" s="118">
        <f t="shared" ref="Q40" si="8">O40/B40</f>
        <v>0.92913177638292943</v>
      </c>
      <c r="R40" s="119">
        <v>1</v>
      </c>
      <c r="S40" s="120">
        <v>960000</v>
      </c>
      <c r="T40" s="120">
        <v>672000</v>
      </c>
      <c r="U40" s="119">
        <v>7</v>
      </c>
      <c r="V40" s="120">
        <v>1328477.43</v>
      </c>
      <c r="W40" s="120">
        <v>1125251.96</v>
      </c>
      <c r="X40" s="67">
        <v>60</v>
      </c>
      <c r="Y40" s="68">
        <v>124131580.08999999</v>
      </c>
      <c r="Z40" s="68">
        <v>98392449.75</v>
      </c>
      <c r="AA40" s="118">
        <v>0.91231247459284937</v>
      </c>
      <c r="AB40" s="67">
        <v>59</v>
      </c>
      <c r="AC40" s="67">
        <v>153</v>
      </c>
      <c r="AD40" s="68">
        <v>85131324.38000001</v>
      </c>
      <c r="AE40" s="68">
        <v>68685222.489999995</v>
      </c>
      <c r="AF40" s="106">
        <f t="shared" si="2"/>
        <v>0.62567776188922586</v>
      </c>
      <c r="AG40" s="67">
        <v>1</v>
      </c>
      <c r="AH40" s="68">
        <v>139922.82999999999</v>
      </c>
      <c r="AI40" s="67">
        <v>58</v>
      </c>
      <c r="AJ40" s="68">
        <v>94486406.539999992</v>
      </c>
      <c r="AK40" s="68">
        <v>76065904.730000004</v>
      </c>
      <c r="AL40" s="68">
        <v>7150000</v>
      </c>
      <c r="AM40" s="68">
        <v>5720000</v>
      </c>
      <c r="AN40" s="106">
        <f t="shared" si="3"/>
        <v>0.69443349793335729</v>
      </c>
      <c r="AO40" s="67">
        <v>58</v>
      </c>
      <c r="AP40" s="68">
        <v>93679196.310000002</v>
      </c>
      <c r="AQ40" s="68">
        <v>75420136.539999992</v>
      </c>
      <c r="AR40" s="106">
        <f t="shared" si="4"/>
        <v>0.68850085805304628</v>
      </c>
    </row>
    <row r="41" spans="1:44" x14ac:dyDescent="0.3">
      <c r="A41" s="91" t="s">
        <v>42</v>
      </c>
      <c r="B41" s="95">
        <v>94714605.776284665</v>
      </c>
      <c r="C41" s="69">
        <v>63</v>
      </c>
      <c r="D41" s="74">
        <v>87320939.040000007</v>
      </c>
      <c r="E41" s="74">
        <v>69153445.120000005</v>
      </c>
      <c r="F41" s="105">
        <f t="shared" si="0"/>
        <v>0.92193741740583857</v>
      </c>
      <c r="G41" s="77">
        <v>63</v>
      </c>
      <c r="H41" s="126">
        <v>87320939.039999992</v>
      </c>
      <c r="I41" s="126">
        <v>69153445.120000005</v>
      </c>
      <c r="J41" s="105">
        <f t="shared" si="1"/>
        <v>0.92193741740583846</v>
      </c>
      <c r="K41" s="77">
        <v>5</v>
      </c>
      <c r="L41" s="76">
        <v>1609500</v>
      </c>
      <c r="M41" s="78">
        <v>1448550</v>
      </c>
      <c r="N41" s="77">
        <v>57</v>
      </c>
      <c r="O41" s="126">
        <v>84886217.280000001</v>
      </c>
      <c r="P41" s="126">
        <v>66962629.529999994</v>
      </c>
      <c r="Q41" s="108">
        <f t="shared" si="7"/>
        <v>0.89623154300510677</v>
      </c>
      <c r="R41" s="77">
        <v>1</v>
      </c>
      <c r="S41" s="76">
        <v>960000</v>
      </c>
      <c r="T41" s="78">
        <v>672000</v>
      </c>
      <c r="U41" s="77">
        <v>6</v>
      </c>
      <c r="V41" s="76">
        <v>624700.06999999995</v>
      </c>
      <c r="W41" s="78">
        <v>562230.06999999995</v>
      </c>
      <c r="X41" s="77">
        <v>56</v>
      </c>
      <c r="Y41" s="75">
        <v>83301517.209999993</v>
      </c>
      <c r="Z41" s="75">
        <v>65728399.460000001</v>
      </c>
      <c r="AA41" s="108">
        <v>0.87950022625610336</v>
      </c>
      <c r="AB41" s="71">
        <v>56</v>
      </c>
      <c r="AC41" s="71">
        <v>147</v>
      </c>
      <c r="AD41" s="75">
        <v>54166231.719999999</v>
      </c>
      <c r="AE41" s="75">
        <v>43913148.390000001</v>
      </c>
      <c r="AF41" s="105">
        <f t="shared" si="2"/>
        <v>0.57188890009150561</v>
      </c>
      <c r="AG41" s="73">
        <v>1</v>
      </c>
      <c r="AH41" s="72">
        <v>139922.82999999999</v>
      </c>
      <c r="AI41" s="71">
        <v>54</v>
      </c>
      <c r="AJ41" s="75">
        <v>53132396.710000001</v>
      </c>
      <c r="AK41" s="75">
        <v>42982696.890000001</v>
      </c>
      <c r="AL41" s="75">
        <v>0</v>
      </c>
      <c r="AM41" s="75">
        <v>0</v>
      </c>
      <c r="AN41" s="105">
        <f t="shared" si="3"/>
        <v>0.56097363521206445</v>
      </c>
      <c r="AO41" s="71">
        <v>54</v>
      </c>
      <c r="AP41" s="75">
        <v>53132396.710000001</v>
      </c>
      <c r="AQ41" s="75">
        <v>42982696.890000001</v>
      </c>
      <c r="AR41" s="105">
        <f t="shared" si="4"/>
        <v>0.56097363521206445</v>
      </c>
    </row>
    <row r="42" spans="1:44" s="58" customFormat="1" ht="37.5" customHeight="1" outlineLevel="1" x14ac:dyDescent="0.3">
      <c r="A42" s="92" t="s">
        <v>43</v>
      </c>
      <c r="B42" s="97">
        <v>40986673.715668283</v>
      </c>
      <c r="C42" s="100">
        <v>59</v>
      </c>
      <c r="D42" s="101">
        <v>40143939.039999999</v>
      </c>
      <c r="E42" s="101">
        <v>36129545.119999997</v>
      </c>
      <c r="F42" s="105">
        <f t="shared" si="0"/>
        <v>0.97943881268544786</v>
      </c>
      <c r="G42" s="43">
        <v>59</v>
      </c>
      <c r="H42" s="42">
        <v>40143939.039999992</v>
      </c>
      <c r="I42" s="42">
        <v>36129545.119999997</v>
      </c>
      <c r="J42" s="105">
        <f t="shared" si="1"/>
        <v>0.97943881268544775</v>
      </c>
      <c r="K42" s="43">
        <v>5</v>
      </c>
      <c r="L42" s="42">
        <v>1609500</v>
      </c>
      <c r="M42" s="44">
        <v>1448550</v>
      </c>
      <c r="N42" s="43">
        <v>53</v>
      </c>
      <c r="O42" s="42">
        <v>37711387.280000001</v>
      </c>
      <c r="P42" s="42">
        <v>33940248.529999994</v>
      </c>
      <c r="Q42" s="108">
        <f t="shared" si="7"/>
        <v>0.92008899140268086</v>
      </c>
      <c r="R42" s="43">
        <v>0</v>
      </c>
      <c r="S42" s="42">
        <v>0</v>
      </c>
      <c r="T42" s="44">
        <v>0</v>
      </c>
      <c r="U42" s="43">
        <v>6</v>
      </c>
      <c r="V42" s="42">
        <v>624700.06999999995</v>
      </c>
      <c r="W42" s="44">
        <v>562230.06999999995</v>
      </c>
      <c r="X42" s="43">
        <v>53</v>
      </c>
      <c r="Y42" s="101">
        <v>37086687.210000001</v>
      </c>
      <c r="Z42" s="101">
        <v>33378018.459999997</v>
      </c>
      <c r="AA42" s="108">
        <v>0.9048474503512246</v>
      </c>
      <c r="AB42" s="102">
        <v>53</v>
      </c>
      <c r="AC42" s="104">
        <v>142</v>
      </c>
      <c r="AD42" s="101">
        <v>29983931.719999999</v>
      </c>
      <c r="AE42" s="101">
        <v>26985538.389999997</v>
      </c>
      <c r="AF42" s="105">
        <f t="shared" si="2"/>
        <v>0.73155318550619086</v>
      </c>
      <c r="AG42" s="104">
        <v>1</v>
      </c>
      <c r="AH42" s="103">
        <v>139922.82999999999</v>
      </c>
      <c r="AI42" s="43">
        <v>51</v>
      </c>
      <c r="AJ42" s="42">
        <v>28950096.710000001</v>
      </c>
      <c r="AK42" s="42">
        <v>26055086.890000001</v>
      </c>
      <c r="AL42" s="101">
        <v>0</v>
      </c>
      <c r="AM42" s="101">
        <v>0</v>
      </c>
      <c r="AN42" s="105">
        <f t="shared" si="3"/>
        <v>0.70632949896914987</v>
      </c>
      <c r="AO42" s="102">
        <v>51</v>
      </c>
      <c r="AP42" s="101">
        <v>28950096.710000001</v>
      </c>
      <c r="AQ42" s="101">
        <v>26055086.889999997</v>
      </c>
      <c r="AR42" s="105">
        <f t="shared" si="4"/>
        <v>0.70632949896914987</v>
      </c>
    </row>
    <row r="43" spans="1:44" s="58" customFormat="1" outlineLevel="1" x14ac:dyDescent="0.3">
      <c r="A43" s="92" t="s">
        <v>44</v>
      </c>
      <c r="B43" s="97">
        <v>53727932.060616389</v>
      </c>
      <c r="C43" s="51">
        <v>4</v>
      </c>
      <c r="D43" s="52">
        <v>47177000</v>
      </c>
      <c r="E43" s="52">
        <v>33023900</v>
      </c>
      <c r="F43" s="105">
        <f t="shared" si="0"/>
        <v>0.87807213474686574</v>
      </c>
      <c r="G43" s="48">
        <v>4</v>
      </c>
      <c r="H43" s="47">
        <v>47177000</v>
      </c>
      <c r="I43" s="47">
        <v>33023900</v>
      </c>
      <c r="J43" s="105">
        <f t="shared" si="1"/>
        <v>0.87807213474686574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7"/>
        <v>0.87803174607161294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v>0.86016394503812221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2"/>
        <v>0.4500880468043566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3"/>
        <v>0.4500880468043566</v>
      </c>
      <c r="AO43" s="53">
        <v>3</v>
      </c>
      <c r="AP43" s="52">
        <v>24182300</v>
      </c>
      <c r="AQ43" s="52">
        <v>16927610</v>
      </c>
      <c r="AR43" s="105">
        <f t="shared" si="4"/>
        <v>0.4500880468043566</v>
      </c>
    </row>
    <row r="44" spans="1:44" ht="14" thickBot="1" x14ac:dyDescent="0.35">
      <c r="A44" s="93" t="s">
        <v>45</v>
      </c>
      <c r="B44" s="98">
        <v>41347964.392338701</v>
      </c>
      <c r="C44" s="51">
        <v>4</v>
      </c>
      <c r="D44" s="52">
        <v>42815688.18</v>
      </c>
      <c r="E44" s="52">
        <v>34252550.539999999</v>
      </c>
      <c r="F44" s="105">
        <f t="shared" si="0"/>
        <v>1.0354968813877874</v>
      </c>
      <c r="G44" s="48">
        <v>4</v>
      </c>
      <c r="H44" s="47">
        <v>42815688.18</v>
      </c>
      <c r="I44" s="47">
        <v>34252550.539999999</v>
      </c>
      <c r="J44" s="105">
        <f t="shared" si="1"/>
        <v>1.0354968813877874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7"/>
        <v>1.0044954050433432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08">
        <v>0.98747455842264709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2"/>
        <v>0.7488903774362704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3"/>
        <v>1.0001462088339812</v>
      </c>
      <c r="AO44" s="53">
        <v>4</v>
      </c>
      <c r="AP44" s="52">
        <v>40546799.600000001</v>
      </c>
      <c r="AQ44" s="52">
        <v>32437439.649999999</v>
      </c>
      <c r="AR44" s="105">
        <f t="shared" si="4"/>
        <v>0.98062383955019694</v>
      </c>
    </row>
    <row r="45" spans="1:44" s="26" customFormat="1" ht="27.5" thickBot="1" x14ac:dyDescent="0.35">
      <c r="A45" s="86" t="s">
        <v>70</v>
      </c>
      <c r="B45" s="60">
        <f>SUM(B46:B48)</f>
        <v>425530655.34944117</v>
      </c>
      <c r="C45" s="67">
        <v>4633</v>
      </c>
      <c r="D45" s="68">
        <v>634582999.4000001</v>
      </c>
      <c r="E45" s="68">
        <v>542578831.95650005</v>
      </c>
      <c r="F45" s="118">
        <f>D45/B45</f>
        <v>1.4912744626562506</v>
      </c>
      <c r="G45" s="119">
        <v>4574</v>
      </c>
      <c r="H45" s="68">
        <v>625891906.38</v>
      </c>
      <c r="I45" s="68">
        <v>535191402.90250003</v>
      </c>
      <c r="J45" s="118">
        <f t="shared" si="1"/>
        <v>1.4708503336052825</v>
      </c>
      <c r="K45" s="119">
        <v>1253</v>
      </c>
      <c r="L45" s="120">
        <v>177991620.25999999</v>
      </c>
      <c r="M45" s="120">
        <v>151292876.41999999</v>
      </c>
      <c r="N45" s="119">
        <v>3174</v>
      </c>
      <c r="O45" s="120">
        <v>427365887.60000002</v>
      </c>
      <c r="P45" s="120">
        <v>363261003.63999999</v>
      </c>
      <c r="Q45" s="118">
        <f>O45/B45</f>
        <v>1.0043128085544195</v>
      </c>
      <c r="R45" s="119">
        <v>286</v>
      </c>
      <c r="S45" s="120">
        <v>40391730.159999996</v>
      </c>
      <c r="T45" s="120">
        <v>34332970.57</v>
      </c>
      <c r="U45" s="119">
        <v>397</v>
      </c>
      <c r="V45" s="120">
        <v>6378415.4699999997</v>
      </c>
      <c r="W45" s="120">
        <v>5421895.7300000004</v>
      </c>
      <c r="X45" s="119">
        <v>2888</v>
      </c>
      <c r="Y45" s="120">
        <v>380595741.97000003</v>
      </c>
      <c r="Z45" s="120">
        <v>323506137.33999997</v>
      </c>
      <c r="AA45" s="118">
        <f t="shared" ref="AA45:AA62" si="9">Y45/B45</f>
        <v>0.89440264099764777</v>
      </c>
      <c r="AB45" s="67">
        <v>2590</v>
      </c>
      <c r="AC45" s="67">
        <v>2770</v>
      </c>
      <c r="AD45" s="68">
        <v>335085417.33999997</v>
      </c>
      <c r="AE45" s="68">
        <v>284822603.01999998</v>
      </c>
      <c r="AF45" s="106">
        <f t="shared" si="2"/>
        <v>0.78745306155400596</v>
      </c>
      <c r="AG45" s="67">
        <v>54</v>
      </c>
      <c r="AH45" s="68">
        <v>7827833.5700000003</v>
      </c>
      <c r="AI45" s="67">
        <v>2587</v>
      </c>
      <c r="AJ45" s="68">
        <v>351284839.72000003</v>
      </c>
      <c r="AK45" s="68">
        <v>298592111.24000001</v>
      </c>
      <c r="AL45" s="68">
        <v>185915913.94999999</v>
      </c>
      <c r="AM45" s="68">
        <v>158028525.99000001</v>
      </c>
      <c r="AN45" s="106">
        <f t="shared" si="3"/>
        <v>0.82552181682781167</v>
      </c>
      <c r="AO45" s="67">
        <v>2252</v>
      </c>
      <c r="AP45" s="68">
        <v>288499763.99000001</v>
      </c>
      <c r="AQ45" s="68">
        <v>245224797.09999999</v>
      </c>
      <c r="AR45" s="106">
        <f t="shared" si="4"/>
        <v>0.67797645213853541</v>
      </c>
    </row>
    <row r="46" spans="1:44" s="46" customFormat="1" x14ac:dyDescent="0.3">
      <c r="A46" s="87" t="s">
        <v>46</v>
      </c>
      <c r="B46" s="95">
        <v>109814.90138588235</v>
      </c>
      <c r="C46" s="107">
        <v>5</v>
      </c>
      <c r="D46" s="76">
        <v>99811</v>
      </c>
      <c r="E46" s="76">
        <v>84839.35</v>
      </c>
      <c r="F46" s="108">
        <f>D46/B46</f>
        <v>0.90890215025801191</v>
      </c>
      <c r="G46" s="77">
        <v>5</v>
      </c>
      <c r="H46" s="76">
        <v>99811</v>
      </c>
      <c r="I46" s="76">
        <v>84839.35</v>
      </c>
      <c r="J46" s="108">
        <f t="shared" si="1"/>
        <v>0.90890215025801191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0.90890215025801191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9"/>
        <v>0.90890215025801191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2"/>
        <v>0.90890215025801191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3"/>
        <v>0.90890215025801191</v>
      </c>
      <c r="AO46" s="77">
        <v>5</v>
      </c>
      <c r="AP46" s="76">
        <v>99811</v>
      </c>
      <c r="AQ46" s="76">
        <v>84839.35</v>
      </c>
      <c r="AR46" s="108">
        <f t="shared" si="4"/>
        <v>0.90890215025801191</v>
      </c>
    </row>
    <row r="47" spans="1:44" s="46" customFormat="1" x14ac:dyDescent="0.3">
      <c r="A47" s="88" t="s">
        <v>47</v>
      </c>
      <c r="B47" s="96">
        <v>412103811.33447176</v>
      </c>
      <c r="C47" s="146">
        <v>4496</v>
      </c>
      <c r="D47" s="42">
        <v>619978173.70000005</v>
      </c>
      <c r="E47" s="42">
        <v>530164730.14999998</v>
      </c>
      <c r="F47" s="108">
        <f t="shared" ref="F47:F48" si="11">D47/B47</f>
        <v>1.5044223242983144</v>
      </c>
      <c r="G47" s="43">
        <v>4437</v>
      </c>
      <c r="H47" s="42">
        <v>611287080.67999995</v>
      </c>
      <c r="I47" s="42">
        <v>522777301.09600002</v>
      </c>
      <c r="J47" s="108">
        <f t="shared" si="1"/>
        <v>1.4833327522512696</v>
      </c>
      <c r="K47" s="43">
        <v>1245</v>
      </c>
      <c r="L47" s="42">
        <v>176441294.25999999</v>
      </c>
      <c r="M47" s="44">
        <v>149975099.31999999</v>
      </c>
      <c r="N47" s="43">
        <v>3045</v>
      </c>
      <c r="O47" s="42">
        <v>414344637.32999998</v>
      </c>
      <c r="P47" s="42">
        <v>352192940.92000002</v>
      </c>
      <c r="Q47" s="108">
        <f t="shared" si="10"/>
        <v>1.0054375279575114</v>
      </c>
      <c r="R47" s="43">
        <v>276</v>
      </c>
      <c r="S47" s="42">
        <v>39824630.159999996</v>
      </c>
      <c r="T47" s="44">
        <v>33850935.57</v>
      </c>
      <c r="U47" s="43">
        <v>373</v>
      </c>
      <c r="V47" s="42">
        <v>6213645.5800000001</v>
      </c>
      <c r="W47" s="44">
        <v>5281841.32</v>
      </c>
      <c r="X47" s="43">
        <v>2769</v>
      </c>
      <c r="Y47" s="42">
        <v>368306361.58999997</v>
      </c>
      <c r="Z47" s="44">
        <v>313060164.02999997</v>
      </c>
      <c r="AA47" s="108">
        <f t="shared" si="9"/>
        <v>0.89372228904496853</v>
      </c>
      <c r="AB47" s="43">
        <v>2480</v>
      </c>
      <c r="AC47" s="45">
        <v>2657</v>
      </c>
      <c r="AD47" s="42">
        <v>328383038.20999998</v>
      </c>
      <c r="AE47" s="42">
        <v>279125580.81</v>
      </c>
      <c r="AF47" s="108">
        <f t="shared" si="2"/>
        <v>0.79684542869582364</v>
      </c>
      <c r="AG47" s="45">
        <v>54</v>
      </c>
      <c r="AH47" s="44">
        <v>7827833.5700000003</v>
      </c>
      <c r="AI47" s="131">
        <v>2469</v>
      </c>
      <c r="AJ47" s="42">
        <v>340202907.42000002</v>
      </c>
      <c r="AK47" s="76">
        <v>289172468.83999997</v>
      </c>
      <c r="AL47" s="42">
        <v>176664079.84</v>
      </c>
      <c r="AM47" s="42">
        <v>150164467</v>
      </c>
      <c r="AN47" s="108">
        <f t="shared" si="3"/>
        <v>0.82552720470688512</v>
      </c>
      <c r="AO47" s="43">
        <v>2165</v>
      </c>
      <c r="AP47" s="42">
        <v>283834027.13999999</v>
      </c>
      <c r="AQ47" s="42">
        <v>241258920.83000001</v>
      </c>
      <c r="AR47" s="108">
        <f t="shared" si="4"/>
        <v>0.68874399928719554</v>
      </c>
    </row>
    <row r="48" spans="1:44" s="46" customFormat="1" ht="33.75" customHeight="1" thickBot="1" x14ac:dyDescent="0.35">
      <c r="A48" s="90" t="s">
        <v>48</v>
      </c>
      <c r="B48" s="98">
        <v>13317029.113583529</v>
      </c>
      <c r="C48" s="147">
        <v>132</v>
      </c>
      <c r="D48" s="47">
        <v>14505014.700000001</v>
      </c>
      <c r="E48" s="42">
        <v>12329262.456499998</v>
      </c>
      <c r="F48" s="108">
        <f t="shared" si="11"/>
        <v>1.0892080039987833</v>
      </c>
      <c r="G48" s="48">
        <v>132</v>
      </c>
      <c r="H48" s="47">
        <v>14505014.700000001</v>
      </c>
      <c r="I48" s="47">
        <v>12329262.456499998</v>
      </c>
      <c r="J48" s="108">
        <f t="shared" si="1"/>
        <v>1.0892080039987833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0.97029443727955633</v>
      </c>
      <c r="R48" s="48">
        <v>10</v>
      </c>
      <c r="S48" s="47">
        <v>567100</v>
      </c>
      <c r="T48" s="49">
        <v>482035</v>
      </c>
      <c r="U48" s="48">
        <v>24</v>
      </c>
      <c r="V48" s="47">
        <v>164769.89000000001</v>
      </c>
      <c r="W48" s="49">
        <v>140054.41</v>
      </c>
      <c r="X48" s="48">
        <v>114</v>
      </c>
      <c r="Y48" s="47">
        <v>12189569.380000001</v>
      </c>
      <c r="Z48" s="49">
        <v>10361133.960000001</v>
      </c>
      <c r="AA48" s="108">
        <f t="shared" si="9"/>
        <v>0.91533699266050972</v>
      </c>
      <c r="AB48" s="48">
        <v>105</v>
      </c>
      <c r="AC48" s="50">
        <v>108</v>
      </c>
      <c r="AD48" s="47">
        <v>6602568.1299999999</v>
      </c>
      <c r="AE48" s="42">
        <v>5612182.8600000003</v>
      </c>
      <c r="AF48" s="108">
        <f t="shared" si="2"/>
        <v>0.49579888079281148</v>
      </c>
      <c r="AG48" s="50">
        <v>0</v>
      </c>
      <c r="AH48" s="49">
        <v>0</v>
      </c>
      <c r="AI48" s="48">
        <v>113</v>
      </c>
      <c r="AJ48" s="47">
        <v>10982121.300000001</v>
      </c>
      <c r="AK48" s="47">
        <v>9334803.0500000007</v>
      </c>
      <c r="AL48" s="47">
        <v>9251834.1099999994</v>
      </c>
      <c r="AM48" s="47">
        <v>7864058.9900000002</v>
      </c>
      <c r="AN48" s="108">
        <f t="shared" si="3"/>
        <v>0.82466751452830467</v>
      </c>
      <c r="AO48" s="48">
        <v>82</v>
      </c>
      <c r="AP48" s="47">
        <v>4565925.8499999996</v>
      </c>
      <c r="AQ48" s="47">
        <v>3881036.92</v>
      </c>
      <c r="AR48" s="108">
        <f t="shared" si="4"/>
        <v>0.34286369813089174</v>
      </c>
    </row>
    <row r="49" spans="1:44" s="26" customFormat="1" ht="48" customHeight="1" thickBot="1" x14ac:dyDescent="0.35">
      <c r="A49" s="86" t="s">
        <v>71</v>
      </c>
      <c r="B49" s="60">
        <f>SUM(B50:B53)</f>
        <v>614610637.25919437</v>
      </c>
      <c r="C49" s="130">
        <v>2025</v>
      </c>
      <c r="D49" s="68">
        <v>870943708.38000011</v>
      </c>
      <c r="E49" s="68">
        <v>653254224.88000011</v>
      </c>
      <c r="F49" s="106">
        <f>D49/B49</f>
        <v>1.4170657902438883</v>
      </c>
      <c r="G49" s="129">
        <v>1843</v>
      </c>
      <c r="H49" s="120">
        <v>628764147.25999999</v>
      </c>
      <c r="I49" s="120">
        <v>471619554.38999999</v>
      </c>
      <c r="J49" s="106">
        <f t="shared" si="1"/>
        <v>1.0230284169241228</v>
      </c>
      <c r="K49" s="119">
        <v>200</v>
      </c>
      <c r="L49" s="120">
        <v>231344890.36999995</v>
      </c>
      <c r="M49" s="120">
        <v>173508667.37999994</v>
      </c>
      <c r="N49" s="119">
        <v>1065</v>
      </c>
      <c r="O49" s="120">
        <v>408065113.73000002</v>
      </c>
      <c r="P49" s="120">
        <v>306095272.80000007</v>
      </c>
      <c r="Q49" s="118">
        <f t="shared" si="7"/>
        <v>0.66394085782461043</v>
      </c>
      <c r="R49" s="119">
        <v>5</v>
      </c>
      <c r="S49" s="120">
        <v>3871413.9399999995</v>
      </c>
      <c r="T49" s="120">
        <v>2903560.45</v>
      </c>
      <c r="U49" s="119">
        <v>37</v>
      </c>
      <c r="V49" s="120">
        <v>7095887.7199999997</v>
      </c>
      <c r="W49" s="120">
        <v>5321915.8</v>
      </c>
      <c r="X49" s="119">
        <v>1060</v>
      </c>
      <c r="Y49" s="120">
        <v>397097812.07000005</v>
      </c>
      <c r="Z49" s="68">
        <v>297869796.55000001</v>
      </c>
      <c r="AA49" s="118">
        <v>0.64609654958271645</v>
      </c>
      <c r="AB49" s="67">
        <v>145</v>
      </c>
      <c r="AC49" s="67">
        <v>215</v>
      </c>
      <c r="AD49" s="68">
        <v>175794632.45999998</v>
      </c>
      <c r="AE49" s="68">
        <v>131845973.69999999</v>
      </c>
      <c r="AF49" s="106">
        <f t="shared" si="2"/>
        <v>0.28602601680299855</v>
      </c>
      <c r="AG49" s="67">
        <v>4</v>
      </c>
      <c r="AH49" s="68">
        <v>1647110.8299999998</v>
      </c>
      <c r="AI49" s="67">
        <v>933</v>
      </c>
      <c r="AJ49" s="68">
        <v>321419275.38999999</v>
      </c>
      <c r="AK49" s="68">
        <v>241110894.20999998</v>
      </c>
      <c r="AL49" s="68">
        <v>111034730.09999999</v>
      </c>
      <c r="AM49" s="68">
        <v>83276047.439999998</v>
      </c>
      <c r="AN49" s="106">
        <f t="shared" si="3"/>
        <v>0.52296406196831025</v>
      </c>
      <c r="AO49" s="67">
        <v>915</v>
      </c>
      <c r="AP49" s="68">
        <v>276262777.28999996</v>
      </c>
      <c r="AQ49" s="68">
        <v>207243520.63</v>
      </c>
      <c r="AR49" s="106">
        <f t="shared" si="4"/>
        <v>0.44949234611683769</v>
      </c>
    </row>
    <row r="50" spans="1:44" x14ac:dyDescent="0.3">
      <c r="A50" s="87" t="s">
        <v>49</v>
      </c>
      <c r="B50" s="95">
        <v>75892767.672664002</v>
      </c>
      <c r="C50" s="61">
        <v>60</v>
      </c>
      <c r="D50" s="62">
        <v>123604243.53</v>
      </c>
      <c r="E50" s="76">
        <v>92703182.520000011</v>
      </c>
      <c r="F50" s="108">
        <f t="shared" si="0"/>
        <v>1.6286695994949372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1.5987079326624989</v>
      </c>
      <c r="K50" s="77">
        <v>3</v>
      </c>
      <c r="L50" s="76">
        <v>2103781</v>
      </c>
      <c r="M50" s="78">
        <v>1577835.75</v>
      </c>
      <c r="N50" s="77">
        <v>54</v>
      </c>
      <c r="O50" s="76">
        <v>65414691.259999998</v>
      </c>
      <c r="P50" s="76">
        <v>49061018.300000004</v>
      </c>
      <c r="Q50" s="108">
        <f t="shared" si="7"/>
        <v>0.86193577156314294</v>
      </c>
      <c r="R50" s="77">
        <v>1</v>
      </c>
      <c r="S50" s="76">
        <v>34698.800000000003</v>
      </c>
      <c r="T50" s="78">
        <v>26024.1</v>
      </c>
      <c r="U50" s="77">
        <v>7</v>
      </c>
      <c r="V50" s="76">
        <v>2213761.96</v>
      </c>
      <c r="W50" s="78">
        <v>1660321.4700000002</v>
      </c>
      <c r="X50" s="64">
        <v>53</v>
      </c>
      <c r="Y50" s="62">
        <v>63166230.500000007</v>
      </c>
      <c r="Z50" s="62">
        <v>47374672.730000004</v>
      </c>
      <c r="AA50" s="108">
        <v>0.83230895956311268</v>
      </c>
      <c r="AB50" s="77">
        <v>48</v>
      </c>
      <c r="AC50" s="79">
        <v>58</v>
      </c>
      <c r="AD50" s="76">
        <v>54864923.359999999</v>
      </c>
      <c r="AE50" s="76">
        <v>41148692.32</v>
      </c>
      <c r="AF50" s="105">
        <f t="shared" si="2"/>
        <v>0.72292690123833669</v>
      </c>
      <c r="AG50" s="66">
        <v>1</v>
      </c>
      <c r="AH50" s="65">
        <v>32938.699999999997</v>
      </c>
      <c r="AI50" s="64">
        <v>45</v>
      </c>
      <c r="AJ50" s="76">
        <v>55632809.560000002</v>
      </c>
      <c r="AK50" s="76">
        <v>41724606.979999997</v>
      </c>
      <c r="AL50" s="62">
        <v>26362105.399999999</v>
      </c>
      <c r="AM50" s="62">
        <v>19771579.039999999</v>
      </c>
      <c r="AN50" s="105">
        <f t="shared" si="3"/>
        <v>0.73304494309592183</v>
      </c>
      <c r="AO50" s="64">
        <v>39</v>
      </c>
      <c r="AP50" s="76">
        <v>45821143.469999999</v>
      </c>
      <c r="AQ50" s="76">
        <v>34365857.43</v>
      </c>
      <c r="AR50" s="105">
        <f t="shared" si="4"/>
        <v>0.60376166102721307</v>
      </c>
    </row>
    <row r="51" spans="1:44" x14ac:dyDescent="0.3">
      <c r="A51" s="88" t="s">
        <v>50</v>
      </c>
      <c r="B51" s="96">
        <v>11812357.201637002</v>
      </c>
      <c r="C51" s="20">
        <v>2</v>
      </c>
      <c r="D51" s="21">
        <v>185791.93</v>
      </c>
      <c r="E51" s="42">
        <v>185791.93</v>
      </c>
      <c r="F51" s="108">
        <f t="shared" si="0"/>
        <v>1.5728607493706019E-2</v>
      </c>
      <c r="G51" s="43">
        <v>2</v>
      </c>
      <c r="H51" s="42">
        <v>185791.93</v>
      </c>
      <c r="I51" s="42">
        <v>185791.93</v>
      </c>
      <c r="J51" s="108">
        <f t="shared" si="1"/>
        <v>1.5728607493706019E-2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7"/>
        <v>1.5725492112129605E-2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v>1.5725492112129605E-2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2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3"/>
        <v>1.5725492112129605E-2</v>
      </c>
      <c r="AO51" s="23">
        <v>2</v>
      </c>
      <c r="AP51" s="42">
        <v>185755.13</v>
      </c>
      <c r="AQ51" s="42">
        <v>185755.13</v>
      </c>
      <c r="AR51" s="105">
        <f t="shared" si="4"/>
        <v>1.5725492112129605E-2</v>
      </c>
    </row>
    <row r="52" spans="1:44" x14ac:dyDescent="0.3">
      <c r="A52" s="88" t="s">
        <v>51</v>
      </c>
      <c r="B52" s="96">
        <v>295080861.49202132</v>
      </c>
      <c r="C52" s="141">
        <v>1571</v>
      </c>
      <c r="D52" s="21">
        <v>280357952.96000004</v>
      </c>
      <c r="E52" s="42">
        <v>210268461.34</v>
      </c>
      <c r="F52" s="108">
        <f t="shared" si="0"/>
        <v>0.95010551190077985</v>
      </c>
      <c r="G52" s="131">
        <v>1551</v>
      </c>
      <c r="H52" s="42">
        <v>266824242.13000003</v>
      </c>
      <c r="I52" s="42">
        <v>200118178.22000003</v>
      </c>
      <c r="J52" s="108">
        <f t="shared" si="1"/>
        <v>0.90424109778198769</v>
      </c>
      <c r="K52" s="43">
        <v>42</v>
      </c>
      <c r="L52" s="42">
        <v>11731677.92</v>
      </c>
      <c r="M52" s="44">
        <v>8798758.3800000008</v>
      </c>
      <c r="N52" s="43">
        <v>776</v>
      </c>
      <c r="O52" s="42">
        <v>127119405.52000001</v>
      </c>
      <c r="P52" s="42">
        <v>95339553.480000004</v>
      </c>
      <c r="Q52" s="108">
        <f t="shared" si="7"/>
        <v>0.43079515518981631</v>
      </c>
      <c r="R52" s="43">
        <v>1</v>
      </c>
      <c r="S52" s="42">
        <v>30000</v>
      </c>
      <c r="T52" s="44">
        <v>22500</v>
      </c>
      <c r="U52" s="43">
        <v>5</v>
      </c>
      <c r="V52" s="42">
        <v>449859.75</v>
      </c>
      <c r="W52" s="44">
        <v>337394.81</v>
      </c>
      <c r="X52" s="23">
        <v>775</v>
      </c>
      <c r="Y52" s="21">
        <v>126639545.77000001</v>
      </c>
      <c r="Z52" s="21">
        <v>94979658.670000017</v>
      </c>
      <c r="AA52" s="108">
        <v>0.42916895772118452</v>
      </c>
      <c r="AB52" s="43">
        <v>23</v>
      </c>
      <c r="AC52" s="24">
        <v>40</v>
      </c>
      <c r="AD52" s="21">
        <v>46758596.920000002</v>
      </c>
      <c r="AE52" s="62">
        <v>35068947.560000002</v>
      </c>
      <c r="AF52" s="105">
        <f t="shared" si="2"/>
        <v>0.15846028333919684</v>
      </c>
      <c r="AG52" s="24">
        <v>0</v>
      </c>
      <c r="AH52" s="22">
        <v>0</v>
      </c>
      <c r="AI52" s="43">
        <v>680</v>
      </c>
      <c r="AJ52" s="42">
        <v>97812678.670000002</v>
      </c>
      <c r="AK52" s="42">
        <v>73359508.659999996</v>
      </c>
      <c r="AL52" s="21">
        <v>64890665.899999999</v>
      </c>
      <c r="AM52" s="21">
        <v>48667999.359999999</v>
      </c>
      <c r="AN52" s="105">
        <f t="shared" si="3"/>
        <v>0.33147754203857355</v>
      </c>
      <c r="AO52" s="23">
        <v>676</v>
      </c>
      <c r="AP52" s="42">
        <v>71871003.550000012</v>
      </c>
      <c r="AQ52" s="42">
        <v>53903252.32</v>
      </c>
      <c r="AR52" s="105">
        <f t="shared" si="4"/>
        <v>0.24356375803770428</v>
      </c>
    </row>
    <row r="53" spans="1:44" ht="27.5" thickBot="1" x14ac:dyDescent="0.35">
      <c r="A53" s="90" t="s">
        <v>52</v>
      </c>
      <c r="B53" s="98">
        <v>231824650.89287201</v>
      </c>
      <c r="C53" s="36">
        <v>392</v>
      </c>
      <c r="D53" s="32">
        <v>466795719.95999998</v>
      </c>
      <c r="E53" s="47">
        <v>350096789.09000003</v>
      </c>
      <c r="F53" s="108">
        <f t="shared" si="0"/>
        <v>2.0135724055321016</v>
      </c>
      <c r="G53" s="48">
        <v>234</v>
      </c>
      <c r="H53" s="47">
        <v>240423743.48999995</v>
      </c>
      <c r="I53" s="47">
        <v>180317807.07999995</v>
      </c>
      <c r="J53" s="108">
        <f t="shared" si="1"/>
        <v>1.0370930898159818</v>
      </c>
      <c r="K53" s="48">
        <v>155</v>
      </c>
      <c r="L53" s="47">
        <v>217509431.44999993</v>
      </c>
      <c r="M53" s="49">
        <v>163132073.24999994</v>
      </c>
      <c r="N53" s="48">
        <v>233</v>
      </c>
      <c r="O53" s="47">
        <v>215345261.81999999</v>
      </c>
      <c r="P53" s="47">
        <v>161508945.89000002</v>
      </c>
      <c r="Q53" s="108">
        <f t="shared" si="7"/>
        <v>0.92891442299426874</v>
      </c>
      <c r="R53" s="48">
        <v>3</v>
      </c>
      <c r="S53" s="47">
        <v>3806715.1399999997</v>
      </c>
      <c r="T53" s="49">
        <v>2855036.35</v>
      </c>
      <c r="U53" s="48">
        <v>25</v>
      </c>
      <c r="V53" s="47">
        <v>4432266.01</v>
      </c>
      <c r="W53" s="49">
        <v>3324199.52</v>
      </c>
      <c r="X53" s="34">
        <v>230</v>
      </c>
      <c r="Y53" s="32">
        <v>207106280.66999999</v>
      </c>
      <c r="Z53" s="32">
        <v>155329710.02000001</v>
      </c>
      <c r="AA53" s="108">
        <v>0.8933747117587828</v>
      </c>
      <c r="AB53" s="48">
        <v>74</v>
      </c>
      <c r="AC53" s="35">
        <v>117</v>
      </c>
      <c r="AD53" s="32">
        <v>74171112.180000007</v>
      </c>
      <c r="AE53" s="62">
        <v>55628333.819999993</v>
      </c>
      <c r="AF53" s="105">
        <f t="shared" si="2"/>
        <v>0.31994488892501366</v>
      </c>
      <c r="AG53" s="35">
        <v>3</v>
      </c>
      <c r="AH53" s="37">
        <v>1614172.13</v>
      </c>
      <c r="AI53" s="48">
        <v>206</v>
      </c>
      <c r="AJ53" s="47">
        <v>167788032.03</v>
      </c>
      <c r="AK53" s="47">
        <v>125841023.44</v>
      </c>
      <c r="AL53" s="32">
        <v>19781958.800000001</v>
      </c>
      <c r="AM53" s="32">
        <v>14836469.039999999</v>
      </c>
      <c r="AN53" s="105">
        <f t="shared" si="3"/>
        <v>0.72377131329116584</v>
      </c>
      <c r="AO53" s="34">
        <v>198</v>
      </c>
      <c r="AP53" s="47">
        <v>158384875.13999999</v>
      </c>
      <c r="AQ53" s="47">
        <v>118788655.75</v>
      </c>
      <c r="AR53" s="105">
        <f t="shared" si="4"/>
        <v>0.68320980762822714</v>
      </c>
    </row>
    <row r="54" spans="1:44" s="26" customFormat="1" ht="27.5" thickBot="1" x14ac:dyDescent="0.35">
      <c r="A54" s="86" t="s">
        <v>72</v>
      </c>
      <c r="B54" s="60">
        <f>SUM(B55:B57)</f>
        <v>1218211.2579999999</v>
      </c>
      <c r="C54" s="67">
        <v>10</v>
      </c>
      <c r="D54" s="120">
        <v>3660935.08</v>
      </c>
      <c r="E54" s="120">
        <v>2745701.3000000003</v>
      </c>
      <c r="F54" s="118">
        <f t="shared" si="0"/>
        <v>3.0051725888745646</v>
      </c>
      <c r="G54" s="119">
        <v>1</v>
      </c>
      <c r="H54" s="120">
        <v>1129660.8400000001</v>
      </c>
      <c r="I54" s="120">
        <v>847245.63</v>
      </c>
      <c r="J54" s="118">
        <f t="shared" si="1"/>
        <v>0.92731111503157704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7"/>
        <v>0.92580070377251444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v>0.92092630990088031</v>
      </c>
      <c r="AB54" s="67">
        <v>1</v>
      </c>
      <c r="AC54" s="67">
        <v>1</v>
      </c>
      <c r="AD54" s="68">
        <v>0</v>
      </c>
      <c r="AE54" s="68">
        <v>0</v>
      </c>
      <c r="AF54" s="106">
        <f t="shared" si="2"/>
        <v>0</v>
      </c>
      <c r="AG54" s="67">
        <v>0</v>
      </c>
      <c r="AH54" s="68">
        <v>0</v>
      </c>
      <c r="AI54" s="67">
        <v>0</v>
      </c>
      <c r="AJ54" s="68">
        <v>0</v>
      </c>
      <c r="AK54" s="68">
        <v>0</v>
      </c>
      <c r="AL54" s="68">
        <v>0</v>
      </c>
      <c r="AM54" s="68">
        <v>0</v>
      </c>
      <c r="AN54" s="106">
        <f t="shared" si="3"/>
        <v>0</v>
      </c>
      <c r="AO54" s="67">
        <v>0</v>
      </c>
      <c r="AP54" s="68">
        <v>0</v>
      </c>
      <c r="AQ54" s="68">
        <v>0</v>
      </c>
      <c r="AR54" s="106">
        <f t="shared" si="4"/>
        <v>0</v>
      </c>
    </row>
    <row r="55" spans="1:44" x14ac:dyDescent="0.3">
      <c r="A55" s="87" t="s">
        <v>53</v>
      </c>
      <c r="B55" s="95">
        <v>1218211.2579999999</v>
      </c>
      <c r="C55" s="61">
        <v>4</v>
      </c>
      <c r="D55" s="62">
        <v>3030195.58</v>
      </c>
      <c r="E55" s="62">
        <v>2272646.6800000002</v>
      </c>
      <c r="F55" s="105">
        <f t="shared" si="0"/>
        <v>2.4874138702139628</v>
      </c>
      <c r="G55" s="77">
        <v>1</v>
      </c>
      <c r="H55" s="76">
        <v>1129660.8400000001</v>
      </c>
      <c r="I55" s="76">
        <v>847245.63</v>
      </c>
      <c r="J55" s="105">
        <f t="shared" si="1"/>
        <v>0.92731111503157704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7"/>
        <v>0.92580070377251444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v>0.92092630990088031</v>
      </c>
      <c r="AB55" s="64">
        <v>1</v>
      </c>
      <c r="AC55" s="66">
        <v>1</v>
      </c>
      <c r="AD55" s="62">
        <v>0</v>
      </c>
      <c r="AE55" s="62">
        <v>0</v>
      </c>
      <c r="AF55" s="105">
        <f t="shared" si="2"/>
        <v>0</v>
      </c>
      <c r="AG55" s="66">
        <v>0</v>
      </c>
      <c r="AH55" s="65">
        <v>0</v>
      </c>
      <c r="AI55" s="80">
        <v>0</v>
      </c>
      <c r="AJ55" s="62">
        <v>0</v>
      </c>
      <c r="AK55" s="62">
        <v>0</v>
      </c>
      <c r="AL55" s="62">
        <v>0</v>
      </c>
      <c r="AM55" s="62">
        <v>0</v>
      </c>
      <c r="AN55" s="105">
        <f t="shared" si="3"/>
        <v>0</v>
      </c>
      <c r="AO55" s="64">
        <v>0</v>
      </c>
      <c r="AP55" s="62">
        <v>0</v>
      </c>
      <c r="AQ55" s="62">
        <v>0</v>
      </c>
      <c r="AR55" s="105">
        <f t="shared" si="4"/>
        <v>0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 t="s">
        <v>85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 t="s">
        <v>85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191736272.15476537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1.0377263483530956</v>
      </c>
      <c r="G58" s="119">
        <v>222</v>
      </c>
      <c r="H58" s="120">
        <v>198969781.54999998</v>
      </c>
      <c r="I58" s="120">
        <v>149227335.49000001</v>
      </c>
      <c r="J58" s="106">
        <f t="shared" si="1"/>
        <v>1.0377263483530956</v>
      </c>
      <c r="K58" s="119">
        <v>5</v>
      </c>
      <c r="L58" s="120">
        <v>1348192.94</v>
      </c>
      <c r="M58" s="120">
        <v>1011144.7000000001</v>
      </c>
      <c r="N58" s="119">
        <v>210</v>
      </c>
      <c r="O58" s="120">
        <v>189627225.84999999</v>
      </c>
      <c r="P58" s="120">
        <v>142220418.74000007</v>
      </c>
      <c r="Q58" s="118">
        <f t="shared" si="7"/>
        <v>0.98900027479900621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210</v>
      </c>
      <c r="Y58" s="120">
        <v>187664053.50999999</v>
      </c>
      <c r="Z58" s="68">
        <v>140748039.47999999</v>
      </c>
      <c r="AA58" s="118">
        <v>0.9838566290040992</v>
      </c>
      <c r="AB58" s="67">
        <v>183</v>
      </c>
      <c r="AC58" s="67">
        <v>262</v>
      </c>
      <c r="AD58" s="68">
        <v>166554397.44999999</v>
      </c>
      <c r="AE58" s="68">
        <v>124915797.15000001</v>
      </c>
      <c r="AF58" s="106">
        <f t="shared" si="2"/>
        <v>0.8686640017469458</v>
      </c>
      <c r="AG58" s="67">
        <v>0</v>
      </c>
      <c r="AH58" s="67">
        <v>0</v>
      </c>
      <c r="AI58" s="67">
        <v>181</v>
      </c>
      <c r="AJ58" s="68">
        <v>166450774.09999999</v>
      </c>
      <c r="AK58" s="68">
        <v>124838079.53999999</v>
      </c>
      <c r="AL58" s="67">
        <v>0</v>
      </c>
      <c r="AM58" s="67">
        <v>0</v>
      </c>
      <c r="AN58" s="106">
        <f t="shared" si="3"/>
        <v>0.86812355445006528</v>
      </c>
      <c r="AO58" s="67">
        <v>181</v>
      </c>
      <c r="AP58" s="68">
        <v>166450774.09999999</v>
      </c>
      <c r="AQ58" s="68">
        <v>124838079.53999999</v>
      </c>
      <c r="AR58" s="106">
        <f t="shared" si="4"/>
        <v>0.86812355445006528</v>
      </c>
    </row>
    <row r="59" spans="1:44" ht="14" thickBot="1" x14ac:dyDescent="0.35">
      <c r="A59" s="94" t="s">
        <v>56</v>
      </c>
      <c r="B59" s="99">
        <v>191736272.15476537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1.0377263483530956</v>
      </c>
      <c r="G59" s="127">
        <v>222</v>
      </c>
      <c r="H59" s="109">
        <v>198969781.54999998</v>
      </c>
      <c r="I59" s="109">
        <v>149227335.49000001</v>
      </c>
      <c r="J59" s="108">
        <f t="shared" si="1"/>
        <v>1.0377263483530956</v>
      </c>
      <c r="K59" s="127">
        <v>5</v>
      </c>
      <c r="L59" s="109">
        <v>1348192.94</v>
      </c>
      <c r="M59" s="128">
        <v>1011144.7000000001</v>
      </c>
      <c r="N59" s="127">
        <v>210</v>
      </c>
      <c r="O59" s="109">
        <v>189627225.84999999</v>
      </c>
      <c r="P59" s="109">
        <v>142220418.74000007</v>
      </c>
      <c r="Q59" s="108">
        <f t="shared" si="7"/>
        <v>0.98900027479900621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210</v>
      </c>
      <c r="Y59" s="82">
        <v>187664053.50999999</v>
      </c>
      <c r="Z59" s="82">
        <v>140748039.47999999</v>
      </c>
      <c r="AA59" s="108">
        <v>0.9838566290040992</v>
      </c>
      <c r="AB59" s="83">
        <v>183</v>
      </c>
      <c r="AC59" s="85">
        <v>262</v>
      </c>
      <c r="AD59" s="82">
        <v>166554397.44999999</v>
      </c>
      <c r="AE59" s="82">
        <v>124915797.15000001</v>
      </c>
      <c r="AF59" s="105">
        <f t="shared" si="2"/>
        <v>0.8686640017469458</v>
      </c>
      <c r="AG59" s="85">
        <v>0</v>
      </c>
      <c r="AH59" s="84">
        <v>0</v>
      </c>
      <c r="AI59" s="83">
        <v>181</v>
      </c>
      <c r="AJ59" s="109">
        <v>166450774.09999999</v>
      </c>
      <c r="AK59" s="109">
        <v>124838079.53999999</v>
      </c>
      <c r="AL59" s="82">
        <v>0</v>
      </c>
      <c r="AM59" s="82">
        <v>0</v>
      </c>
      <c r="AN59" s="105">
        <f t="shared" si="3"/>
        <v>0.86812355445006528</v>
      </c>
      <c r="AO59" s="83">
        <v>181</v>
      </c>
      <c r="AP59" s="82">
        <v>166450774.09999999</v>
      </c>
      <c r="AQ59" s="82">
        <v>124838079.53999999</v>
      </c>
      <c r="AR59" s="105">
        <f t="shared" si="4"/>
        <v>0.86812355445006528</v>
      </c>
    </row>
    <row r="60" spans="1:44" ht="18" thickBot="1" x14ac:dyDescent="0.35">
      <c r="A60" s="139" t="s">
        <v>57</v>
      </c>
      <c r="B60" s="140">
        <f>SUM(B6+B28+B40+B45+B49+B54+B58)</f>
        <v>3248090502.9392185</v>
      </c>
      <c r="C60" s="133">
        <f t="shared" ref="C60:AQ60" si="12">C58+C54+C49+C45+C40+C28+C6</f>
        <v>16933</v>
      </c>
      <c r="D60" s="134">
        <f t="shared" si="12"/>
        <v>5112790097.3800011</v>
      </c>
      <c r="E60" s="134">
        <f t="shared" si="12"/>
        <v>3849889769.3765001</v>
      </c>
      <c r="F60" s="135">
        <f>D60/B60</f>
        <v>1.5740910214026991</v>
      </c>
      <c r="G60" s="136">
        <f t="shared" si="12"/>
        <v>14852</v>
      </c>
      <c r="H60" s="137">
        <f t="shared" si="12"/>
        <v>3533358648.1099997</v>
      </c>
      <c r="I60" s="137">
        <f t="shared" si="12"/>
        <v>2664447076.0525002</v>
      </c>
      <c r="J60" s="135">
        <f t="shared" si="1"/>
        <v>1.0878264152161523</v>
      </c>
      <c r="K60" s="136">
        <f t="shared" si="12"/>
        <v>2869</v>
      </c>
      <c r="L60" s="137">
        <f t="shared" si="12"/>
        <v>1368677185.5799999</v>
      </c>
      <c r="M60" s="137">
        <f t="shared" si="12"/>
        <v>1040320094.9499998</v>
      </c>
      <c r="N60" s="136">
        <f t="shared" si="12"/>
        <v>12534</v>
      </c>
      <c r="O60" s="137">
        <f t="shared" si="12"/>
        <v>3178683485.6600003</v>
      </c>
      <c r="P60" s="137">
        <f t="shared" si="12"/>
        <v>2379789371.9900002</v>
      </c>
      <c r="Q60" s="138">
        <f>O60/B60</f>
        <v>0.97863143985168788</v>
      </c>
      <c r="R60" s="136">
        <f t="shared" si="12"/>
        <v>458</v>
      </c>
      <c r="S60" s="137">
        <f t="shared" si="12"/>
        <v>302111898.75999999</v>
      </c>
      <c r="T60" s="137">
        <f t="shared" si="12"/>
        <v>229669744.88999999</v>
      </c>
      <c r="U60" s="136">
        <f t="shared" si="12"/>
        <v>744</v>
      </c>
      <c r="V60" s="137">
        <f t="shared" si="12"/>
        <v>25580427.240000002</v>
      </c>
      <c r="W60" s="137">
        <f t="shared" si="12"/>
        <v>19952298.419999998</v>
      </c>
      <c r="X60" s="136">
        <f t="shared" si="12"/>
        <v>12076</v>
      </c>
      <c r="Y60" s="137">
        <f t="shared" si="12"/>
        <v>2850991159.6599998</v>
      </c>
      <c r="Z60" s="134">
        <f t="shared" si="12"/>
        <v>2130167328.6799998</v>
      </c>
      <c r="AA60" s="138">
        <f t="shared" si="9"/>
        <v>0.87774375654869197</v>
      </c>
      <c r="AB60" s="133">
        <f t="shared" si="12"/>
        <v>8820</v>
      </c>
      <c r="AC60" s="133">
        <f t="shared" si="12"/>
        <v>9622</v>
      </c>
      <c r="AD60" s="134">
        <f t="shared" si="12"/>
        <v>1827315000.3299999</v>
      </c>
      <c r="AE60" s="134">
        <f t="shared" si="12"/>
        <v>1360002871.8199999</v>
      </c>
      <c r="AF60" s="135">
        <f>AD60/B60</f>
        <v>0.56258130697911601</v>
      </c>
      <c r="AG60" s="133">
        <f t="shared" si="12"/>
        <v>114</v>
      </c>
      <c r="AH60" s="133">
        <f t="shared" si="12"/>
        <v>23017154.010000002</v>
      </c>
      <c r="AI60" s="133">
        <f t="shared" si="12"/>
        <v>11439</v>
      </c>
      <c r="AJ60" s="134">
        <f t="shared" si="12"/>
        <v>2381219382.48</v>
      </c>
      <c r="AK60" s="134">
        <f t="shared" si="12"/>
        <v>1775139169.7400002</v>
      </c>
      <c r="AL60" s="134">
        <f t="shared" si="12"/>
        <v>960465172.5999999</v>
      </c>
      <c r="AM60" s="134">
        <f t="shared" si="12"/>
        <v>739297967.70999992</v>
      </c>
      <c r="AN60" s="135">
        <f>AJ60/B60</f>
        <v>0.73311361870157832</v>
      </c>
      <c r="AO60" s="133">
        <f t="shared" si="12"/>
        <v>10809</v>
      </c>
      <c r="AP60" s="134">
        <f t="shared" si="12"/>
        <v>2056180925.5599999</v>
      </c>
      <c r="AQ60" s="134">
        <f t="shared" si="12"/>
        <v>1525041460.0100002</v>
      </c>
      <c r="AR60" s="135">
        <f>AP60/B60</f>
        <v>0.63304299055070923</v>
      </c>
    </row>
    <row r="61" spans="1:44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9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9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>
        <f>O60-S60-V60-Y60</f>
        <v>0</v>
      </c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O68" s="11"/>
      <c r="X68" s="28"/>
      <c r="Y68" s="29"/>
      <c r="Z68" s="29"/>
    </row>
    <row r="69" spans="1:44" x14ac:dyDescent="0.3">
      <c r="B69" s="27"/>
      <c r="O69" s="11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P73" s="25"/>
      <c r="AQ73" s="25"/>
    </row>
    <row r="74" spans="1:44" x14ac:dyDescent="0.3">
      <c r="B74" s="27"/>
      <c r="O74" s="11"/>
      <c r="P74" s="11"/>
      <c r="X74" s="28"/>
      <c r="Y74" s="29"/>
      <c r="Z74" s="29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stycznia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2023-03-10T09:09:20Z</dcterms:modified>
</cp:coreProperties>
</file>