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xxx\"/>
    </mc:Choice>
  </mc:AlternateContent>
  <xr:revisionPtr revIDLastSave="0" documentId="13_ncr:1_{C5ECA101-4E30-4611-9B5E-E6DE929BE4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ne - 31 maja 2023 r" sheetId="1" r:id="rId1"/>
  </sheet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" i="1" l="1"/>
  <c r="AK7" i="1" s="1"/>
  <c r="AJ8" i="1"/>
  <c r="AK8" i="1" s="1"/>
  <c r="AJ9" i="1"/>
  <c r="AK9" i="1" s="1"/>
  <c r="AJ10" i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16" i="1"/>
  <c r="AK16" i="1" s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J25" i="1"/>
  <c r="AJ26" i="1"/>
  <c r="AK26" i="1" s="1"/>
  <c r="AJ27" i="1"/>
  <c r="AK27" i="1" s="1"/>
  <c r="AJ28" i="1"/>
  <c r="AJ29" i="1"/>
  <c r="AK29" i="1" s="1"/>
  <c r="AJ30" i="1"/>
  <c r="AK30" i="1" s="1"/>
  <c r="AJ31" i="1"/>
  <c r="AK31" i="1" s="1"/>
  <c r="AJ32" i="1"/>
  <c r="AK32" i="1" s="1"/>
  <c r="AJ33" i="1"/>
  <c r="AK33" i="1" s="1"/>
  <c r="AJ34" i="1"/>
  <c r="AK34" i="1" s="1"/>
  <c r="AJ35" i="1"/>
  <c r="AJ36" i="1"/>
  <c r="AK36" i="1" s="1"/>
  <c r="AJ37" i="1"/>
  <c r="AK37" i="1" s="1"/>
  <c r="AJ38" i="1"/>
  <c r="AJ39" i="1"/>
  <c r="AK39" i="1" s="1"/>
  <c r="AJ40" i="1"/>
  <c r="AJ41" i="1"/>
  <c r="AK41" i="1" s="1"/>
  <c r="AJ42" i="1"/>
  <c r="AK42" i="1" s="1"/>
  <c r="AJ43" i="1"/>
  <c r="AK43" i="1" s="1"/>
  <c r="AJ44" i="1"/>
  <c r="AK44" i="1" s="1"/>
  <c r="AJ45" i="1"/>
  <c r="AJ46" i="1"/>
  <c r="AK46" i="1" s="1"/>
  <c r="AJ47" i="1"/>
  <c r="AK47" i="1" s="1"/>
  <c r="AJ48" i="1"/>
  <c r="AK48" i="1" s="1"/>
  <c r="AJ49" i="1"/>
  <c r="AK49" i="1" s="1"/>
  <c r="AJ50" i="1"/>
  <c r="AK50" i="1" s="1"/>
  <c r="AJ51" i="1"/>
  <c r="AK51" i="1" s="1"/>
  <c r="AJ52" i="1"/>
  <c r="AK52" i="1" s="1"/>
  <c r="AJ53" i="1"/>
  <c r="AK53" i="1" s="1"/>
  <c r="AJ54" i="1"/>
  <c r="AK54" i="1" s="1"/>
  <c r="AJ55" i="1"/>
  <c r="AK55" i="1" s="1"/>
  <c r="AJ56" i="1"/>
  <c r="AJ57" i="1"/>
  <c r="AJ58" i="1"/>
  <c r="AK58" i="1" s="1"/>
  <c r="AJ59" i="1"/>
  <c r="AK59" i="1" s="1"/>
  <c r="AJ6" i="1"/>
  <c r="AK6" i="1" s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6" i="1"/>
  <c r="AQ27" i="1"/>
  <c r="AQ29" i="1"/>
  <c r="AQ30" i="1"/>
  <c r="AQ31" i="1"/>
  <c r="AQ32" i="1"/>
  <c r="AQ33" i="1"/>
  <c r="AQ34" i="1"/>
  <c r="AQ36" i="1"/>
  <c r="AQ37" i="1"/>
  <c r="AQ39" i="1"/>
  <c r="AQ41" i="1"/>
  <c r="AQ42" i="1"/>
  <c r="AQ43" i="1"/>
  <c r="AQ4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8" i="1"/>
  <c r="J59" i="1"/>
  <c r="J6" i="1"/>
  <c r="C60" i="1"/>
  <c r="D60" i="1"/>
  <c r="E60" i="1"/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49" i="1"/>
  <c r="AA50" i="1"/>
  <c r="AA51" i="1"/>
  <c r="AA52" i="1"/>
  <c r="AA53" i="1"/>
  <c r="AA54" i="1"/>
  <c r="AA55" i="1"/>
  <c r="AA59" i="1"/>
  <c r="AA61" i="1"/>
  <c r="AA62" i="1"/>
  <c r="AA6" i="1"/>
  <c r="R60" i="1"/>
  <c r="S60" i="1"/>
  <c r="T60" i="1"/>
  <c r="U60" i="1"/>
  <c r="V60" i="1"/>
  <c r="W60" i="1"/>
  <c r="X60" i="1"/>
  <c r="Y60" i="1"/>
  <c r="Z60" i="1"/>
  <c r="N60" i="1" l="1"/>
  <c r="O60" i="1"/>
  <c r="P60" i="1"/>
  <c r="AQ46" i="1" l="1"/>
  <c r="AQ47" i="1"/>
  <c r="AQ48" i="1"/>
  <c r="Q46" i="1" l="1"/>
  <c r="Q47" i="1"/>
  <c r="Q48" i="1"/>
  <c r="G60" i="1" l="1"/>
  <c r="H60" i="1"/>
  <c r="I60" i="1"/>
  <c r="K60" i="1"/>
  <c r="L60" i="1"/>
  <c r="M60" i="1"/>
  <c r="AB60" i="1"/>
  <c r="AC60" i="1"/>
  <c r="AD60" i="1"/>
  <c r="AE60" i="1"/>
  <c r="AG60" i="1"/>
  <c r="AH60" i="1"/>
  <c r="AL60" i="1"/>
  <c r="AM60" i="1"/>
  <c r="AN60" i="1"/>
  <c r="AO60" i="1"/>
  <c r="AP60" i="1"/>
  <c r="AR60" i="1"/>
  <c r="AS60" i="1"/>
  <c r="AT60" i="1"/>
  <c r="AQ50" i="1"/>
  <c r="AQ51" i="1"/>
  <c r="AQ52" i="1"/>
  <c r="AQ53" i="1"/>
  <c r="AQ55" i="1"/>
  <c r="AQ59" i="1"/>
  <c r="AJ60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U46" i="1"/>
  <c r="AF47" i="1"/>
  <c r="AU47" i="1"/>
  <c r="AF48" i="1"/>
  <c r="AU48" i="1"/>
  <c r="AU7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6" i="1"/>
  <c r="AU27" i="1"/>
  <c r="AU29" i="1"/>
  <c r="AU30" i="1"/>
  <c r="AU31" i="1"/>
  <c r="AU32" i="1"/>
  <c r="AU33" i="1"/>
  <c r="AU34" i="1"/>
  <c r="AU36" i="1"/>
  <c r="AU37" i="1"/>
  <c r="AU39" i="1"/>
  <c r="AU41" i="1"/>
  <c r="AU42" i="1"/>
  <c r="AU43" i="1"/>
  <c r="AU44" i="1"/>
  <c r="AU50" i="1"/>
  <c r="AU51" i="1"/>
  <c r="AU52" i="1"/>
  <c r="AU53" i="1"/>
  <c r="AU55" i="1"/>
  <c r="AU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AK28" i="1" s="1"/>
  <c r="B40" i="1"/>
  <c r="AK40" i="1" s="1"/>
  <c r="Q39" i="1"/>
  <c r="J40" i="1" l="1"/>
  <c r="AQ40" i="1"/>
  <c r="AA40" i="1"/>
  <c r="J28" i="1"/>
  <c r="AQ28" i="1"/>
  <c r="AA28" i="1"/>
  <c r="AF40" i="1"/>
  <c r="AF28" i="1"/>
  <c r="AU40" i="1"/>
  <c r="AU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AK45" i="1" s="1"/>
  <c r="AA58" i="1"/>
  <c r="AA45" i="1" l="1"/>
  <c r="J45" i="1"/>
  <c r="AQ45" i="1"/>
  <c r="AQ54" i="1"/>
  <c r="Q45" i="1"/>
  <c r="F49" i="1"/>
  <c r="AQ49" i="1"/>
  <c r="AU58" i="1"/>
  <c r="AQ58" i="1"/>
  <c r="F45" i="1"/>
  <c r="AF45" i="1"/>
  <c r="AU45" i="1"/>
  <c r="AF54" i="1"/>
  <c r="AU54" i="1"/>
  <c r="AU49" i="1"/>
  <c r="AF49" i="1"/>
  <c r="Q58" i="1"/>
  <c r="Q54" i="1"/>
  <c r="Q49" i="1"/>
  <c r="AF58" i="1"/>
  <c r="F58" i="1"/>
  <c r="F54" i="1"/>
  <c r="AU6" i="1" l="1"/>
  <c r="F6" i="1"/>
  <c r="Q6" i="1"/>
  <c r="Q40" i="1"/>
  <c r="Q28" i="1"/>
  <c r="B60" i="1"/>
  <c r="AK60" i="1" s="1"/>
  <c r="AA60" i="1" l="1"/>
  <c r="J60" i="1"/>
  <c r="AF60" i="1"/>
  <c r="Q60" i="1"/>
  <c r="F60" i="1"/>
  <c r="AQ60" i="1"/>
  <c r="AU60" i="1"/>
</calcChain>
</file>

<file path=xl/sharedStrings.xml><?xml version="1.0" encoding="utf-8"?>
<sst xmlns="http://schemas.openxmlformats.org/spreadsheetml/2006/main" count="119" uniqueCount="89">
  <si>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</si>
  <si>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</si>
  <si>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</si>
  <si>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</si>
  <si>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</si>
  <si>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</si>
  <si>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</si>
  <si>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</si>
  <si>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</si>
  <si>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</si>
  <si>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</si>
  <si>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</si>
  <si>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</si>
  <si>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</si>
  <si>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</si>
  <si>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</si>
  <si>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</si>
  <si>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</si>
  <si>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</si>
  <si>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</si>
  <si>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</si>
  <si>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</si>
  <si>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</si>
  <si>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</si>
  <si>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</si>
  <si>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</si>
  <si>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</si>
  <si>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</si>
  <si>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</si>
  <si>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</si>
  <si>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</si>
  <si>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</si>
  <si>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</si>
  <si>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</si>
  <si>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</si>
  <si>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</si>
  <si>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</si>
  <si>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</si>
  <si>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</si>
  <si>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</si>
  <si>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</si>
  <si>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</si>
  <si>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</si>
  <si>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</si>
  <si>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</si>
  <si>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</si>
  <si>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</si>
  <si>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</si>
  <si>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</si>
  <si>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</si>
  <si>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</si>
  <si>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</si>
  <si>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</si>
  <si>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</si>
  <si>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</si>
  <si>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</si>
  <si>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</si>
  <si>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</si>
  <si>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</si>
  <si>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</si>
  <si>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</si>
  <si>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</si>
  <si>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</si>
  <si>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</si>
  <si>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</si>
  <si>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</si>
  <si>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</si>
  <si>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</si>
  <si>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</si>
  <si>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</si>
  <si>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</si>
  <si>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</si>
  <si>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</si>
  <si>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</si>
  <si>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</si>
  <si>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</si>
  <si>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</si>
  <si>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</si>
  <si>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</si>
  <si>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</si>
  <si>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</si>
  <si>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</si>
  <si>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</si>
  <si>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</si>
  <si>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</si>
  <si>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kwota czynnych wniosków o platność</t>
  </si>
  <si>
    <t>kwota oszczędności</t>
  </si>
  <si>
    <t xml:space="preserve">Limit finansowy zgodny z arkuszem kalkulacyjnym z dnia 05.06.2023, kurs 1 EUR= 4,5235PLN   </t>
  </si>
  <si>
    <t>dane na dzień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</si>
</sst>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" fontId="6" fillId="6" borderId="29" xfId="0" applyNumberFormat="1" applyFont="1" applyFill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14" fontId="4" fillId="2" borderId="13" xfId="5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10" fontId="11" fillId="7" borderId="30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215"/>
  <sheetViews>
    <sheetView showGridLines="0" tabSelected="1" topLeftCell="A17" zoomScale="60" zoomScaleNormal="60" workbookViewId="0">
      <pane xSplit="1" topLeftCell="B1" activePane="topRight" state="frozen"/>
      <selection pane="topRight" activeCell="AS73" sqref="AS73"/>
    </sheetView>
  </sheetViews>
  <sheetFormatPr defaultColWidth="9.179687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81640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5" width="25" style="25" customWidth="1"/>
    <col min="36" max="36" width="30.26953125" style="25" bestFit="1" customWidth="1"/>
    <col min="37" max="37" width="25" style="25" customWidth="1"/>
    <col min="38" max="38" width="14.26953125" style="25" customWidth="1"/>
    <col min="39" max="39" width="30.54296875" style="25" customWidth="1"/>
    <col min="40" max="41" width="30.26953125" style="25" bestFit="1" customWidth="1"/>
    <col min="42" max="42" width="27.1796875" style="25" bestFit="1" customWidth="1"/>
    <col min="43" max="43" width="21.54296875" style="25" customWidth="1"/>
    <col min="44" max="44" width="13.453125" style="25" customWidth="1"/>
    <col min="45" max="46" width="30.26953125" style="28" bestFit="1" customWidth="1"/>
    <col min="47" max="47" width="23.26953125" style="25" customWidth="1"/>
    <col min="48" max="16384" width="9.1796875" style="25"/>
  </cols>
  <sheetData>
    <row r="1" spans="1:47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9"/>
      <c r="L1" s="159"/>
      <c r="M1" s="159"/>
      <c r="N1" s="4"/>
      <c r="AS1" s="6"/>
      <c r="AT1" s="6"/>
    </row>
    <row r="2" spans="1:47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M2" s="6"/>
      <c r="AS2" s="6"/>
      <c r="AT2" s="6"/>
    </row>
    <row r="3" spans="1:47" s="5" customFormat="1" ht="45" customHeight="1" thickBot="1" x14ac:dyDescent="0.35">
      <c r="A3" s="14" t="s">
        <v>87</v>
      </c>
      <c r="B3" s="57">
        <v>4.5235000000000003</v>
      </c>
      <c r="C3" s="161"/>
      <c r="D3" s="161"/>
      <c r="E3" s="7"/>
      <c r="F3" s="162"/>
      <c r="G3" s="162"/>
      <c r="H3" s="162"/>
      <c r="I3" s="162"/>
      <c r="J3" s="162"/>
      <c r="K3" s="15"/>
      <c r="L3" s="15"/>
      <c r="M3" s="16"/>
      <c r="N3" s="17"/>
      <c r="O3" s="18" t="s">
        <v>88</v>
      </c>
      <c r="P3" s="167"/>
      <c r="Q3" s="167"/>
      <c r="R3" s="163"/>
      <c r="S3" s="163"/>
      <c r="T3" s="163"/>
      <c r="U3" s="15"/>
      <c r="V3" s="15"/>
      <c r="W3" s="15"/>
      <c r="X3" s="116"/>
      <c r="Y3" s="15"/>
      <c r="Z3" s="15"/>
      <c r="AA3" s="15"/>
      <c r="AB3" s="18"/>
      <c r="AS3" s="6"/>
      <c r="AT3" s="6"/>
    </row>
    <row r="4" spans="1:47" s="19" customFormat="1" ht="28.5" customHeight="1" thickBot="1" x14ac:dyDescent="0.4">
      <c r="A4" s="173" t="s">
        <v>77</v>
      </c>
      <c r="B4" s="174" t="s">
        <v>0</v>
      </c>
      <c r="C4" s="157" t="s">
        <v>64</v>
      </c>
      <c r="D4" s="157"/>
      <c r="E4" s="157"/>
      <c r="F4" s="175"/>
      <c r="G4" s="176" t="s">
        <v>63</v>
      </c>
      <c r="H4" s="177"/>
      <c r="I4" s="177"/>
      <c r="J4" s="178"/>
      <c r="K4" s="164" t="s">
        <v>65</v>
      </c>
      <c r="L4" s="164"/>
      <c r="M4" s="164"/>
      <c r="N4" s="164" t="s">
        <v>1</v>
      </c>
      <c r="O4" s="164"/>
      <c r="P4" s="164"/>
      <c r="Q4" s="165"/>
      <c r="R4" s="166"/>
      <c r="S4" s="166"/>
      <c r="T4" s="166"/>
      <c r="U4" s="164" t="s">
        <v>2</v>
      </c>
      <c r="V4" s="164"/>
      <c r="W4" s="164"/>
      <c r="X4" s="164" t="s">
        <v>78</v>
      </c>
      <c r="Y4" s="164"/>
      <c r="Z4" s="164"/>
      <c r="AA4" s="165"/>
      <c r="AB4" s="168" t="s">
        <v>3</v>
      </c>
      <c r="AC4" s="169"/>
      <c r="AD4" s="169"/>
      <c r="AE4" s="169"/>
      <c r="AF4" s="170"/>
      <c r="AG4" s="169"/>
      <c r="AH4" s="169"/>
      <c r="AI4" s="169"/>
      <c r="AJ4" s="171"/>
      <c r="AK4" s="172"/>
      <c r="AL4" s="157" t="s">
        <v>83</v>
      </c>
      <c r="AM4" s="157"/>
      <c r="AN4" s="157"/>
      <c r="AO4" s="157"/>
      <c r="AP4" s="157"/>
      <c r="AQ4" s="158"/>
      <c r="AR4" s="157" t="s">
        <v>84</v>
      </c>
      <c r="AS4" s="157"/>
      <c r="AT4" s="157"/>
      <c r="AU4" s="158"/>
    </row>
    <row r="5" spans="1:47" s="19" customFormat="1" ht="58.5" thickBot="1" x14ac:dyDescent="0.4">
      <c r="A5" s="173"/>
      <c r="B5" s="174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39" t="s">
        <v>86</v>
      </c>
      <c r="AJ5" s="39" t="s">
        <v>85</v>
      </c>
      <c r="AK5" s="39" t="s">
        <v>7</v>
      </c>
      <c r="AL5" s="41" t="s">
        <v>9</v>
      </c>
      <c r="AM5" s="39" t="s">
        <v>8</v>
      </c>
      <c r="AN5" s="39" t="s">
        <v>6</v>
      </c>
      <c r="AO5" s="39" t="s">
        <v>11</v>
      </c>
      <c r="AP5" s="39" t="s">
        <v>12</v>
      </c>
      <c r="AQ5" s="30" t="s">
        <v>7</v>
      </c>
      <c r="AR5" s="41" t="s">
        <v>9</v>
      </c>
      <c r="AS5" s="39" t="s">
        <v>8</v>
      </c>
      <c r="AT5" s="39" t="s">
        <v>6</v>
      </c>
      <c r="AU5" s="30" t="s">
        <v>7</v>
      </c>
    </row>
    <row r="6" spans="1:47" s="19" customFormat="1" ht="81.75" customHeight="1" thickBot="1" x14ac:dyDescent="0.4">
      <c r="A6" s="86" t="s">
        <v>67</v>
      </c>
      <c r="B6" s="60">
        <v>1025557576.8204368</v>
      </c>
      <c r="C6" s="130">
        <v>7150</v>
      </c>
      <c r="D6" s="68">
        <v>1837416291.23</v>
      </c>
      <c r="E6" s="68">
        <v>1315782996.5</v>
      </c>
      <c r="F6" s="118">
        <f>D6/B6</f>
        <v>1.7916266553522915</v>
      </c>
      <c r="G6" s="129">
        <v>6041</v>
      </c>
      <c r="H6" s="120">
        <v>1112047773.5</v>
      </c>
      <c r="I6" s="120">
        <v>771756609.41999996</v>
      </c>
      <c r="J6" s="118">
        <f>H6/B6</f>
        <v>1.0843348034614604</v>
      </c>
      <c r="K6" s="119">
        <v>859</v>
      </c>
      <c r="L6" s="120">
        <v>428202544.81999999</v>
      </c>
      <c r="M6" s="120">
        <v>316886029.58999997</v>
      </c>
      <c r="N6" s="129">
        <v>5543</v>
      </c>
      <c r="O6" s="120">
        <v>1216260485.4100001</v>
      </c>
      <c r="P6" s="120">
        <v>859141007.22000003</v>
      </c>
      <c r="Q6" s="118">
        <f>O6/B6</f>
        <v>1.1859504652881649</v>
      </c>
      <c r="R6" s="119">
        <v>116</v>
      </c>
      <c r="S6" s="120">
        <v>213176128.38</v>
      </c>
      <c r="T6" s="120">
        <v>158976744.30000001</v>
      </c>
      <c r="U6" s="119">
        <v>160</v>
      </c>
      <c r="V6" s="120">
        <v>5266015.9400000004</v>
      </c>
      <c r="W6" s="120">
        <v>3949511.94</v>
      </c>
      <c r="X6" s="129">
        <v>5427</v>
      </c>
      <c r="Y6" s="120">
        <v>997818341.09000003</v>
      </c>
      <c r="Z6" s="68">
        <v>696214750.98000002</v>
      </c>
      <c r="AA6" s="118">
        <f>Y6/B6</f>
        <v>0.97295204447083561</v>
      </c>
      <c r="AB6" s="130">
        <v>5216</v>
      </c>
      <c r="AC6" s="130">
        <v>5428</v>
      </c>
      <c r="AD6" s="68">
        <v>806792620.98000002</v>
      </c>
      <c r="AE6" s="68">
        <v>556043321.63</v>
      </c>
      <c r="AF6" s="106">
        <f>AD6/B6</f>
        <v>0.78668681233999604</v>
      </c>
      <c r="AG6" s="67">
        <v>27</v>
      </c>
      <c r="AH6" s="68">
        <v>3931770.3</v>
      </c>
      <c r="AI6" s="68">
        <v>26629677.469999999</v>
      </c>
      <c r="AJ6" s="68">
        <f>AD6-AH6</f>
        <v>802860850.68000007</v>
      </c>
      <c r="AK6" s="106">
        <f t="shared" ref="AK6:AK24" si="0">AJ6/B6</f>
        <v>0.78285302437053872</v>
      </c>
      <c r="AL6" s="130">
        <v>5341</v>
      </c>
      <c r="AM6" s="68">
        <v>859219919.64999998</v>
      </c>
      <c r="AN6" s="68">
        <v>593266713.21000004</v>
      </c>
      <c r="AO6" s="68">
        <v>452473868.97000003</v>
      </c>
      <c r="AP6" s="68">
        <v>339355400.43000001</v>
      </c>
      <c r="AQ6" s="106">
        <f>AM6/B6</f>
        <v>0.83780758786246023</v>
      </c>
      <c r="AR6" s="130">
        <v>5209</v>
      </c>
      <c r="AS6" s="68">
        <v>739070207.37</v>
      </c>
      <c r="AT6" s="68">
        <v>503154429.56999999</v>
      </c>
      <c r="AU6" s="106">
        <f>AS6/B6</f>
        <v>0.72065208631324129</v>
      </c>
    </row>
    <row r="7" spans="1:47" x14ac:dyDescent="0.3">
      <c r="A7" s="87" t="s">
        <v>13</v>
      </c>
      <c r="B7" s="95">
        <v>8066749.8149466673</v>
      </c>
      <c r="C7" s="61">
        <v>3</v>
      </c>
      <c r="D7" s="62">
        <v>9954416.0800000001</v>
      </c>
      <c r="E7" s="63">
        <v>7465812.0599999996</v>
      </c>
      <c r="F7" s="105">
        <f t="shared" ref="F7:F59" si="1">D7/B7</f>
        <v>1.2340058026289258</v>
      </c>
      <c r="G7" s="77">
        <v>1</v>
      </c>
      <c r="H7" s="76">
        <v>8181268.0800000001</v>
      </c>
      <c r="I7" s="76">
        <v>6135951.0599999996</v>
      </c>
      <c r="J7" s="105">
        <f t="shared" ref="J7:J60" si="2">H7/B7</f>
        <v>1.0141963328081831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1.0141346685677628</v>
      </c>
      <c r="R7" s="77">
        <v>0</v>
      </c>
      <c r="S7" s="76">
        <v>0</v>
      </c>
      <c r="T7" s="78">
        <v>0</v>
      </c>
      <c r="U7" s="77">
        <v>0</v>
      </c>
      <c r="V7" s="76">
        <v>0</v>
      </c>
      <c r="W7" s="78">
        <v>0</v>
      </c>
      <c r="X7" s="77">
        <v>1</v>
      </c>
      <c r="Y7" s="62">
        <v>8180770.6500000004</v>
      </c>
      <c r="Z7" s="62">
        <v>6135577.9800000004</v>
      </c>
      <c r="AA7" s="108">
        <f t="shared" ref="AA7:AA62" si="3">Y7/B7</f>
        <v>1.0141346685677628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4">AD7/B7</f>
        <v>0.96542849581997214</v>
      </c>
      <c r="AG7" s="66">
        <v>0</v>
      </c>
      <c r="AH7" s="65">
        <v>0</v>
      </c>
      <c r="AI7" s="63">
        <v>0</v>
      </c>
      <c r="AJ7" s="62">
        <f t="shared" ref="AJ7:AJ60" si="5">AD7-AH7</f>
        <v>7787870.1399999997</v>
      </c>
      <c r="AK7" s="105">
        <f t="shared" si="0"/>
        <v>0.96542849581997214</v>
      </c>
      <c r="AL7" s="64">
        <v>1</v>
      </c>
      <c r="AM7" s="62">
        <v>8194908.8399999999</v>
      </c>
      <c r="AN7" s="62">
        <v>6146181.6299999999</v>
      </c>
      <c r="AO7" s="62">
        <v>7781300</v>
      </c>
      <c r="AP7" s="62">
        <v>5835975</v>
      </c>
      <c r="AQ7" s="105">
        <f t="shared" ref="AQ7:AQ59" si="6">AM7/B7</f>
        <v>1.0158873186838979</v>
      </c>
      <c r="AR7" s="64">
        <v>1</v>
      </c>
      <c r="AS7" s="62">
        <v>703897.97</v>
      </c>
      <c r="AT7" s="62">
        <v>527923.47</v>
      </c>
      <c r="AU7" s="105">
        <f t="shared" ref="AU7:AU59" si="7">AS7/B7</f>
        <v>8.7259179489584032E-2</v>
      </c>
    </row>
    <row r="8" spans="1:47" x14ac:dyDescent="0.3">
      <c r="A8" s="88" t="s">
        <v>14</v>
      </c>
      <c r="B8" s="96">
        <v>15833389.006213332</v>
      </c>
      <c r="C8" s="20">
        <v>370</v>
      </c>
      <c r="D8" s="21">
        <v>23277761.059999999</v>
      </c>
      <c r="E8" s="31">
        <v>17458320.68</v>
      </c>
      <c r="F8" s="105">
        <f t="shared" si="1"/>
        <v>1.4701692133544719</v>
      </c>
      <c r="G8" s="43">
        <v>269</v>
      </c>
      <c r="H8" s="42">
        <v>16296967.529999999</v>
      </c>
      <c r="I8" s="42">
        <v>12222725.58</v>
      </c>
      <c r="J8" s="105">
        <f t="shared" si="2"/>
        <v>1.0292785406589045</v>
      </c>
      <c r="K8" s="43">
        <v>80</v>
      </c>
      <c r="L8" s="42">
        <v>5565657.0800000001</v>
      </c>
      <c r="M8" s="44">
        <v>4174242.77</v>
      </c>
      <c r="N8" s="43">
        <v>290</v>
      </c>
      <c r="O8" s="42">
        <v>16854324.68</v>
      </c>
      <c r="P8" s="42">
        <v>12640743.470000001</v>
      </c>
      <c r="Q8" s="108">
        <f t="shared" ref="Q8:Q27" si="8">O8/$B8</f>
        <v>1.0644799210949742</v>
      </c>
      <c r="R8" s="43">
        <v>21</v>
      </c>
      <c r="S8" s="42">
        <v>1229073.9199999999</v>
      </c>
      <c r="T8" s="44">
        <v>921805.44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15581791.439999999</v>
      </c>
      <c r="Z8" s="21">
        <v>11686343.529999999</v>
      </c>
      <c r="AA8" s="108">
        <f t="shared" si="3"/>
        <v>0.98410968327029669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4"/>
        <v>0.99739035109936869</v>
      </c>
      <c r="AG8" s="24">
        <v>6</v>
      </c>
      <c r="AH8" s="22">
        <v>302286.08000000002</v>
      </c>
      <c r="AI8" s="31">
        <v>28724.080000000002</v>
      </c>
      <c r="AJ8" s="21">
        <f t="shared" si="5"/>
        <v>15489783.34</v>
      </c>
      <c r="AK8" s="105">
        <f t="shared" si="0"/>
        <v>0.97829866580815428</v>
      </c>
      <c r="AL8" s="23">
        <v>272</v>
      </c>
      <c r="AM8" s="21">
        <v>16086299.050000001</v>
      </c>
      <c r="AN8" s="21">
        <v>12064724.140000001</v>
      </c>
      <c r="AO8" s="21">
        <v>13557492.220000001</v>
      </c>
      <c r="AP8" s="21">
        <v>10168119.16</v>
      </c>
      <c r="AQ8" s="105">
        <f t="shared" si="6"/>
        <v>1.0159732097586576</v>
      </c>
      <c r="AR8" s="23">
        <v>269</v>
      </c>
      <c r="AS8" s="21">
        <v>15438357.359999999</v>
      </c>
      <c r="AT8" s="21">
        <v>11578767.880000001</v>
      </c>
      <c r="AU8" s="105">
        <f t="shared" si="7"/>
        <v>0.97505072059694142</v>
      </c>
    </row>
    <row r="9" spans="1:47" ht="27" x14ac:dyDescent="0.3">
      <c r="A9" s="88" t="s">
        <v>15</v>
      </c>
      <c r="B9" s="96">
        <v>7271274.2442866676</v>
      </c>
      <c r="C9" s="36">
        <v>8</v>
      </c>
      <c r="D9" s="32">
        <v>27789237.25</v>
      </c>
      <c r="E9" s="33">
        <v>20841927.920000002</v>
      </c>
      <c r="F9" s="105">
        <f t="shared" si="1"/>
        <v>3.8217836814276565</v>
      </c>
      <c r="G9" s="48">
        <v>3</v>
      </c>
      <c r="H9" s="47">
        <v>6145067.1699999999</v>
      </c>
      <c r="I9" s="47">
        <v>4608800.37</v>
      </c>
      <c r="J9" s="105">
        <f t="shared" si="2"/>
        <v>0.84511558270937537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4608439.8899999997</v>
      </c>
      <c r="Q9" s="108">
        <f t="shared" si="8"/>
        <v>0.84504948150292214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3</v>
      </c>
      <c r="Y9" s="32">
        <v>6144586.5300000003</v>
      </c>
      <c r="Z9" s="32">
        <v>4608439.8899999997</v>
      </c>
      <c r="AA9" s="108">
        <f t="shared" si="3"/>
        <v>0.84504948150292214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4"/>
        <v>0.20963955405721912</v>
      </c>
      <c r="AG9" s="35">
        <v>0</v>
      </c>
      <c r="AH9" s="37">
        <v>0</v>
      </c>
      <c r="AI9" s="33">
        <v>0</v>
      </c>
      <c r="AJ9" s="32">
        <f t="shared" si="5"/>
        <v>1524346.69</v>
      </c>
      <c r="AK9" s="105">
        <f t="shared" si="0"/>
        <v>0.20963955405721912</v>
      </c>
      <c r="AL9" s="34">
        <v>3</v>
      </c>
      <c r="AM9" s="47">
        <v>3182036.82</v>
      </c>
      <c r="AN9" s="47">
        <v>2386527.58</v>
      </c>
      <c r="AO9" s="32">
        <v>3158861.97</v>
      </c>
      <c r="AP9" s="32">
        <v>2369146.4500000002</v>
      </c>
      <c r="AQ9" s="105">
        <f t="shared" si="6"/>
        <v>0.43761749496661523</v>
      </c>
      <c r="AR9" s="34">
        <v>1</v>
      </c>
      <c r="AS9" s="32">
        <v>187396.72</v>
      </c>
      <c r="AT9" s="32">
        <v>140547.53</v>
      </c>
      <c r="AU9" s="105">
        <f t="shared" si="7"/>
        <v>2.5772198063804999E-2</v>
      </c>
    </row>
    <row r="10" spans="1:47" x14ac:dyDescent="0.3">
      <c r="A10" s="88" t="s">
        <v>16</v>
      </c>
      <c r="B10" s="96">
        <v>175830694.77361697</v>
      </c>
      <c r="C10" s="23">
        <v>75</v>
      </c>
      <c r="D10" s="38">
        <v>211345737.41</v>
      </c>
      <c r="E10" s="38">
        <v>158509302.93000001</v>
      </c>
      <c r="F10" s="105">
        <f t="shared" si="1"/>
        <v>1.2019843161178931</v>
      </c>
      <c r="G10" s="43">
        <v>56</v>
      </c>
      <c r="H10" s="117">
        <v>177678412.05000001</v>
      </c>
      <c r="I10" s="117">
        <v>133258808.94</v>
      </c>
      <c r="J10" s="105">
        <f t="shared" si="2"/>
        <v>1.0105085023906775</v>
      </c>
      <c r="K10" s="43">
        <v>18</v>
      </c>
      <c r="L10" s="117">
        <v>30645413.359999999</v>
      </c>
      <c r="M10" s="44">
        <v>22984059.989999998</v>
      </c>
      <c r="N10" s="48">
        <v>56</v>
      </c>
      <c r="O10" s="117">
        <v>173624503.37</v>
      </c>
      <c r="P10" s="117">
        <v>130218377.40000001</v>
      </c>
      <c r="Q10" s="108">
        <f t="shared" si="8"/>
        <v>0.98745275160029677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1027693.16</v>
      </c>
      <c r="X10" s="48">
        <v>56</v>
      </c>
      <c r="Y10" s="38">
        <v>172254245.81999999</v>
      </c>
      <c r="Z10" s="38">
        <v>129190684.23999999</v>
      </c>
      <c r="AA10" s="108">
        <f t="shared" si="3"/>
        <v>0.97965970072391695</v>
      </c>
      <c r="AB10" s="34">
        <v>53</v>
      </c>
      <c r="AC10" s="35">
        <v>79</v>
      </c>
      <c r="AD10" s="38">
        <v>165265439.38999999</v>
      </c>
      <c r="AE10" s="38">
        <v>123949079.38</v>
      </c>
      <c r="AF10" s="105">
        <f t="shared" si="4"/>
        <v>0.93991233784738315</v>
      </c>
      <c r="AG10" s="34">
        <v>1</v>
      </c>
      <c r="AH10" s="22">
        <v>0</v>
      </c>
      <c r="AI10" s="148">
        <v>904537.95</v>
      </c>
      <c r="AJ10" s="38">
        <f t="shared" si="5"/>
        <v>165265439.38999999</v>
      </c>
      <c r="AK10" s="105">
        <f t="shared" si="0"/>
        <v>0.93991233784738315</v>
      </c>
      <c r="AL10" s="34">
        <v>56</v>
      </c>
      <c r="AM10" s="117">
        <v>175804251.27000001</v>
      </c>
      <c r="AN10" s="117">
        <v>131853188.2</v>
      </c>
      <c r="AO10" s="38">
        <v>169854843.97999999</v>
      </c>
      <c r="AP10" s="38">
        <v>127391132.86</v>
      </c>
      <c r="AQ10" s="105">
        <f t="shared" si="6"/>
        <v>0.99984960814918578</v>
      </c>
      <c r="AR10" s="34">
        <v>49</v>
      </c>
      <c r="AS10" s="38">
        <v>148019162.34</v>
      </c>
      <c r="AT10" s="38">
        <v>111014371.55</v>
      </c>
      <c r="AU10" s="105">
        <f t="shared" si="7"/>
        <v>0.84182777376029549</v>
      </c>
    </row>
    <row r="11" spans="1:47" s="58" customFormat="1" outlineLevel="1" collapsed="1" x14ac:dyDescent="0.3">
      <c r="A11" s="89" t="s">
        <v>17</v>
      </c>
      <c r="B11" s="97">
        <v>81895752.133226484</v>
      </c>
      <c r="C11" s="20">
        <v>15</v>
      </c>
      <c r="D11" s="21">
        <v>91804817.5</v>
      </c>
      <c r="E11" s="31">
        <v>68853613.099999994</v>
      </c>
      <c r="F11" s="105">
        <f t="shared" si="1"/>
        <v>1.1209960847621698</v>
      </c>
      <c r="G11" s="43">
        <v>14</v>
      </c>
      <c r="H11" s="42">
        <v>85778346.5</v>
      </c>
      <c r="I11" s="42">
        <v>64333759.850000001</v>
      </c>
      <c r="J11" s="105">
        <f t="shared" si="2"/>
        <v>1.0474089835631204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8"/>
        <v>1.023843033807138</v>
      </c>
      <c r="R11" s="43">
        <v>0</v>
      </c>
      <c r="S11" s="42">
        <v>0</v>
      </c>
      <c r="T11" s="44">
        <v>0</v>
      </c>
      <c r="U11" s="43">
        <v>12</v>
      </c>
      <c r="V11" s="42">
        <v>809017.82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f t="shared" si="3"/>
        <v>1.0139644039768154</v>
      </c>
      <c r="AB11" s="23">
        <v>14</v>
      </c>
      <c r="AC11" s="24">
        <v>29</v>
      </c>
      <c r="AD11" s="21">
        <v>83238445.459999993</v>
      </c>
      <c r="AE11" s="21">
        <v>62428834.039999999</v>
      </c>
      <c r="AF11" s="105">
        <f t="shared" si="4"/>
        <v>1.0163951522734567</v>
      </c>
      <c r="AG11" s="24">
        <v>1</v>
      </c>
      <c r="AH11" s="22">
        <v>0</v>
      </c>
      <c r="AI11" s="31">
        <v>651881.61</v>
      </c>
      <c r="AJ11" s="21">
        <f t="shared" si="5"/>
        <v>83238445.459999993</v>
      </c>
      <c r="AK11" s="105">
        <f t="shared" si="0"/>
        <v>1.0163951522734567</v>
      </c>
      <c r="AL11" s="23">
        <v>14</v>
      </c>
      <c r="AM11" s="42">
        <v>85155507.349999994</v>
      </c>
      <c r="AN11" s="42">
        <v>63866630.43</v>
      </c>
      <c r="AO11" s="21">
        <v>82204176.569999993</v>
      </c>
      <c r="AP11" s="21">
        <v>61653132.380000003</v>
      </c>
      <c r="AQ11" s="105">
        <f t="shared" si="6"/>
        <v>1.0398037154780702</v>
      </c>
      <c r="AR11" s="43">
        <v>14</v>
      </c>
      <c r="AS11" s="42">
        <v>82387495.890000001</v>
      </c>
      <c r="AT11" s="42">
        <v>61790621.850000001</v>
      </c>
      <c r="AU11" s="105">
        <f t="shared" si="7"/>
        <v>1.0060045087072838</v>
      </c>
    </row>
    <row r="12" spans="1:47" s="58" customFormat="1" ht="27" outlineLevel="1" x14ac:dyDescent="0.3">
      <c r="A12" s="89" t="s">
        <v>18</v>
      </c>
      <c r="B12" s="97">
        <v>92606623.785980359</v>
      </c>
      <c r="C12" s="20">
        <v>32</v>
      </c>
      <c r="D12" s="21">
        <v>117895050.31</v>
      </c>
      <c r="E12" s="31">
        <v>88421287.659999996</v>
      </c>
      <c r="F12" s="105">
        <f t="shared" si="1"/>
        <v>1.2730736257318134</v>
      </c>
      <c r="G12" s="43">
        <v>23</v>
      </c>
      <c r="H12" s="42">
        <v>90535657.450000003</v>
      </c>
      <c r="I12" s="42">
        <v>67901743.040000007</v>
      </c>
      <c r="J12" s="105">
        <f t="shared" si="2"/>
        <v>0.97763695239806514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8"/>
        <v>0.95510026965684669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</v>
      </c>
      <c r="X12" s="43">
        <v>23</v>
      </c>
      <c r="Y12" s="21">
        <v>87887371.620000005</v>
      </c>
      <c r="Z12" s="21">
        <v>65915528.649999999</v>
      </c>
      <c r="AA12" s="108">
        <f t="shared" si="3"/>
        <v>0.94903979895771995</v>
      </c>
      <c r="AB12" s="23">
        <v>20</v>
      </c>
      <c r="AC12" s="24">
        <v>31</v>
      </c>
      <c r="AD12" s="21">
        <v>80699497.730000004</v>
      </c>
      <c r="AE12" s="21">
        <v>60524623.219999999</v>
      </c>
      <c r="AF12" s="105">
        <f t="shared" si="4"/>
        <v>0.87142252282624555</v>
      </c>
      <c r="AG12" s="24">
        <v>0</v>
      </c>
      <c r="AH12" s="22">
        <v>0</v>
      </c>
      <c r="AI12" s="31">
        <v>252656.34</v>
      </c>
      <c r="AJ12" s="21">
        <f t="shared" si="5"/>
        <v>80699497.730000004</v>
      </c>
      <c r="AK12" s="105">
        <f t="shared" si="0"/>
        <v>0.87142252282624555</v>
      </c>
      <c r="AL12" s="23">
        <v>23</v>
      </c>
      <c r="AM12" s="42">
        <v>89321247.219999999</v>
      </c>
      <c r="AN12" s="42">
        <v>66990935.310000002</v>
      </c>
      <c r="AO12" s="21">
        <v>87650667.409999996</v>
      </c>
      <c r="AP12" s="21">
        <v>65738000.479999997</v>
      </c>
      <c r="AQ12" s="105">
        <f t="shared" si="6"/>
        <v>0.96452330911476625</v>
      </c>
      <c r="AR12" s="43">
        <v>16</v>
      </c>
      <c r="AS12" s="42">
        <v>64304169.75</v>
      </c>
      <c r="AT12" s="42">
        <v>48228127.240000002</v>
      </c>
      <c r="AU12" s="105">
        <f t="shared" si="7"/>
        <v>0.69437980914422404</v>
      </c>
    </row>
    <row r="13" spans="1:47" s="58" customFormat="1" ht="27" outlineLevel="1" x14ac:dyDescent="0.3">
      <c r="A13" s="89" t="s">
        <v>19</v>
      </c>
      <c r="B13" s="97">
        <v>1328318.8544101003</v>
      </c>
      <c r="C13" s="20">
        <v>28</v>
      </c>
      <c r="D13" s="21">
        <v>1645869.6</v>
      </c>
      <c r="E13" s="31">
        <v>1234402.17</v>
      </c>
      <c r="F13" s="105">
        <f t="shared" si="1"/>
        <v>1.2390621382325575</v>
      </c>
      <c r="G13" s="43">
        <v>19</v>
      </c>
      <c r="H13" s="42">
        <v>1364408.1</v>
      </c>
      <c r="I13" s="42">
        <v>1023306.05</v>
      </c>
      <c r="J13" s="105">
        <f t="shared" si="2"/>
        <v>1.027169113402314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8"/>
        <v>0.9993810564328206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f t="shared" si="3"/>
        <v>0.9993810564328206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4"/>
        <v>0.99938068001717428</v>
      </c>
      <c r="AG13" s="24">
        <v>0</v>
      </c>
      <c r="AH13" s="22">
        <v>0</v>
      </c>
      <c r="AI13" s="31">
        <v>0</v>
      </c>
      <c r="AJ13" s="21">
        <f t="shared" si="5"/>
        <v>1327496.2</v>
      </c>
      <c r="AK13" s="105">
        <f t="shared" si="0"/>
        <v>0.99938068001717428</v>
      </c>
      <c r="AL13" s="43">
        <v>19</v>
      </c>
      <c r="AM13" s="42">
        <v>1327496.7</v>
      </c>
      <c r="AN13" s="42">
        <v>995622.46</v>
      </c>
      <c r="AO13" s="21">
        <v>0</v>
      </c>
      <c r="AP13" s="21">
        <v>0</v>
      </c>
      <c r="AQ13" s="105">
        <f t="shared" si="6"/>
        <v>0.9993810564328206</v>
      </c>
      <c r="AR13" s="43">
        <v>19</v>
      </c>
      <c r="AS13" s="42">
        <v>1327496.7</v>
      </c>
      <c r="AT13" s="42">
        <v>995622.46</v>
      </c>
      <c r="AU13" s="105">
        <f t="shared" si="7"/>
        <v>0.9993810564328206</v>
      </c>
    </row>
    <row r="14" spans="1:47" ht="36.75" customHeight="1" x14ac:dyDescent="0.3">
      <c r="A14" s="88" t="s">
        <v>20</v>
      </c>
      <c r="B14" s="96">
        <v>24905639.967286672</v>
      </c>
      <c r="C14" s="20">
        <v>13</v>
      </c>
      <c r="D14" s="21">
        <v>30276905.75</v>
      </c>
      <c r="E14" s="31">
        <v>22707679.27</v>
      </c>
      <c r="F14" s="105">
        <f t="shared" si="1"/>
        <v>1.2156646361935866</v>
      </c>
      <c r="G14" s="43">
        <v>11</v>
      </c>
      <c r="H14" s="42">
        <v>25712899.84</v>
      </c>
      <c r="I14" s="42">
        <v>19284674.850000001</v>
      </c>
      <c r="J14" s="105">
        <f t="shared" si="2"/>
        <v>1.0324127335725424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</v>
      </c>
      <c r="P14" s="42">
        <v>18807078.579999998</v>
      </c>
      <c r="Q14" s="108">
        <f t="shared" si="8"/>
        <v>1.0068444277254964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24915688.129999999</v>
      </c>
      <c r="Z14" s="21">
        <v>18686766.059999999</v>
      </c>
      <c r="AA14" s="108">
        <f t="shared" si="3"/>
        <v>1.0004034492880538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4"/>
        <v>0.71924592475956961</v>
      </c>
      <c r="AG14" s="24">
        <v>0</v>
      </c>
      <c r="AH14" s="22">
        <v>0</v>
      </c>
      <c r="AI14" s="31">
        <v>1234.32</v>
      </c>
      <c r="AJ14" s="21">
        <f t="shared" si="5"/>
        <v>17913280.050000001</v>
      </c>
      <c r="AK14" s="105">
        <f t="shared" si="0"/>
        <v>0.71924592475956961</v>
      </c>
      <c r="AL14" s="43">
        <v>11</v>
      </c>
      <c r="AM14" s="42">
        <v>21987046.940000001</v>
      </c>
      <c r="AN14" s="42">
        <v>16490285.15</v>
      </c>
      <c r="AO14" s="21">
        <v>19664354.550000001</v>
      </c>
      <c r="AP14" s="21">
        <v>14748265.890000001</v>
      </c>
      <c r="AQ14" s="105">
        <f t="shared" si="6"/>
        <v>0.88281397181039245</v>
      </c>
      <c r="AR14" s="43">
        <v>10</v>
      </c>
      <c r="AS14" s="42">
        <v>18337058.52</v>
      </c>
      <c r="AT14" s="42">
        <v>13752793.83</v>
      </c>
      <c r="AU14" s="105">
        <f t="shared" si="7"/>
        <v>0.73626128636266952</v>
      </c>
    </row>
    <row r="15" spans="1:47" x14ac:dyDescent="0.3">
      <c r="A15" s="88" t="s">
        <v>21</v>
      </c>
      <c r="B15" s="96">
        <v>53437398.996920004</v>
      </c>
      <c r="C15" s="20">
        <v>207</v>
      </c>
      <c r="D15" s="21">
        <v>71015925.829999998</v>
      </c>
      <c r="E15" s="31">
        <v>35507962.82</v>
      </c>
      <c r="F15" s="105">
        <f t="shared" si="1"/>
        <v>1.3289555098685319</v>
      </c>
      <c r="G15" s="43">
        <v>207</v>
      </c>
      <c r="H15" s="42">
        <v>71015925.829999998</v>
      </c>
      <c r="I15" s="42">
        <v>35507962.82</v>
      </c>
      <c r="J15" s="105">
        <f t="shared" si="2"/>
        <v>1.3289555098685319</v>
      </c>
      <c r="K15" s="43">
        <v>51</v>
      </c>
      <c r="L15" s="42">
        <v>11225762.99</v>
      </c>
      <c r="M15" s="44">
        <v>5612881.4800000004</v>
      </c>
      <c r="N15" s="43">
        <v>156</v>
      </c>
      <c r="O15" s="42">
        <v>58485169.600000001</v>
      </c>
      <c r="P15" s="42">
        <v>29242584.699999999</v>
      </c>
      <c r="Q15" s="108">
        <f t="shared" si="8"/>
        <v>1.0944613828111458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f t="shared" si="3"/>
        <v>1.0288817051737296</v>
      </c>
      <c r="AB15" s="43">
        <v>46</v>
      </c>
      <c r="AC15" s="24">
        <v>46</v>
      </c>
      <c r="AD15" s="21">
        <v>44344668.969999999</v>
      </c>
      <c r="AE15" s="21">
        <v>22172334.379999999</v>
      </c>
      <c r="AF15" s="105">
        <f t="shared" si="4"/>
        <v>0.82984332700317076</v>
      </c>
      <c r="AG15" s="24">
        <v>0</v>
      </c>
      <c r="AH15" s="22">
        <v>0</v>
      </c>
      <c r="AI15" s="31">
        <v>1309366.25</v>
      </c>
      <c r="AJ15" s="21">
        <f t="shared" si="5"/>
        <v>44344668.969999999</v>
      </c>
      <c r="AK15" s="105">
        <f t="shared" si="0"/>
        <v>0.82984332700317076</v>
      </c>
      <c r="AL15" s="43">
        <v>154</v>
      </c>
      <c r="AM15" s="42">
        <v>53671395.950000003</v>
      </c>
      <c r="AN15" s="42">
        <v>26835697.870000001</v>
      </c>
      <c r="AO15" s="21">
        <v>0</v>
      </c>
      <c r="AP15" s="21">
        <v>0</v>
      </c>
      <c r="AQ15" s="105">
        <f t="shared" si="6"/>
        <v>1.004378898626662</v>
      </c>
      <c r="AR15" s="43">
        <v>154</v>
      </c>
      <c r="AS15" s="42">
        <v>53671395.950000003</v>
      </c>
      <c r="AT15" s="42">
        <v>26835697.870000001</v>
      </c>
      <c r="AU15" s="105">
        <f t="shared" si="7"/>
        <v>1.004378898626662</v>
      </c>
    </row>
    <row r="16" spans="1:47" x14ac:dyDescent="0.3">
      <c r="A16" s="88" t="s">
        <v>22</v>
      </c>
      <c r="B16" s="96">
        <v>5117698.9572200011</v>
      </c>
      <c r="C16" s="20">
        <v>4</v>
      </c>
      <c r="D16" s="21">
        <v>5200000</v>
      </c>
      <c r="E16" s="31">
        <v>3900000</v>
      </c>
      <c r="F16" s="105">
        <f t="shared" si="1"/>
        <v>1.0160816498719389</v>
      </c>
      <c r="G16" s="43">
        <v>3</v>
      </c>
      <c r="H16" s="42">
        <v>2700000</v>
      </c>
      <c r="I16" s="42">
        <v>2025000</v>
      </c>
      <c r="J16" s="105">
        <f t="shared" si="2"/>
        <v>0.52758085666427601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8"/>
        <v>1.0160816498719389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8">
        <f t="shared" si="3"/>
        <v>1.0160816498719389</v>
      </c>
      <c r="AB16" s="43">
        <v>3</v>
      </c>
      <c r="AC16" s="24">
        <v>5</v>
      </c>
      <c r="AD16" s="21">
        <v>1944394.7</v>
      </c>
      <c r="AE16" s="21">
        <v>1458296.02</v>
      </c>
      <c r="AF16" s="105">
        <f t="shared" si="4"/>
        <v>0.37993534130351031</v>
      </c>
      <c r="AG16" s="24">
        <v>0</v>
      </c>
      <c r="AH16" s="22">
        <v>0</v>
      </c>
      <c r="AI16" s="31">
        <v>16350.4</v>
      </c>
      <c r="AJ16" s="21">
        <f t="shared" si="5"/>
        <v>1944394.7</v>
      </c>
      <c r="AK16" s="105">
        <f t="shared" si="0"/>
        <v>0.37993534130351031</v>
      </c>
      <c r="AL16" s="43">
        <v>3</v>
      </c>
      <c r="AM16" s="42">
        <v>1944394.7</v>
      </c>
      <c r="AN16" s="42">
        <v>1458296.02</v>
      </c>
      <c r="AO16" s="21">
        <v>0</v>
      </c>
      <c r="AP16" s="21">
        <v>0</v>
      </c>
      <c r="AQ16" s="105">
        <f t="shared" si="6"/>
        <v>0.37993534130351031</v>
      </c>
      <c r="AR16" s="43">
        <v>3</v>
      </c>
      <c r="AS16" s="42">
        <v>1944394.7</v>
      </c>
      <c r="AT16" s="42">
        <v>1458296.02</v>
      </c>
      <c r="AU16" s="105">
        <f t="shared" si="7"/>
        <v>0.37993534130351031</v>
      </c>
    </row>
    <row r="17" spans="1:47" ht="27" x14ac:dyDescent="0.3">
      <c r="A17" s="88" t="s">
        <v>23</v>
      </c>
      <c r="B17" s="96">
        <v>51012774.081053339</v>
      </c>
      <c r="C17" s="20">
        <v>468</v>
      </c>
      <c r="D17" s="21">
        <v>117886042.94</v>
      </c>
      <c r="E17" s="31">
        <v>88414531.420000002</v>
      </c>
      <c r="F17" s="105">
        <f t="shared" si="1"/>
        <v>2.3109122188237174</v>
      </c>
      <c r="G17" s="43">
        <v>217</v>
      </c>
      <c r="H17" s="42">
        <v>52109262.869999997</v>
      </c>
      <c r="I17" s="42">
        <v>39081946.759999998</v>
      </c>
      <c r="J17" s="105">
        <f t="shared" si="2"/>
        <v>1.0214943964271472</v>
      </c>
      <c r="K17" s="43">
        <v>204</v>
      </c>
      <c r="L17" s="42">
        <v>52809122.560000002</v>
      </c>
      <c r="M17" s="44">
        <v>39606841.640000001</v>
      </c>
      <c r="N17" s="43">
        <v>224</v>
      </c>
      <c r="O17" s="42">
        <v>47086460.869999997</v>
      </c>
      <c r="P17" s="42">
        <v>35314845.039999999</v>
      </c>
      <c r="Q17" s="108">
        <f t="shared" si="8"/>
        <v>0.9230327446059905</v>
      </c>
      <c r="R17" s="43">
        <v>25</v>
      </c>
      <c r="S17" s="42">
        <v>5571583.54</v>
      </c>
      <c r="T17" s="44">
        <v>4178687.59</v>
      </c>
      <c r="U17" s="43">
        <v>15</v>
      </c>
      <c r="V17" s="42">
        <v>412472.5</v>
      </c>
      <c r="W17" s="44">
        <v>309354.34999999998</v>
      </c>
      <c r="X17" s="43">
        <v>199</v>
      </c>
      <c r="Y17" s="21">
        <v>41102404.829999998</v>
      </c>
      <c r="Z17" s="21">
        <v>30826803.100000001</v>
      </c>
      <c r="AA17" s="108">
        <f t="shared" si="3"/>
        <v>0.80572769410056155</v>
      </c>
      <c r="AB17" s="43">
        <v>175</v>
      </c>
      <c r="AC17" s="24">
        <v>186</v>
      </c>
      <c r="AD17" s="21">
        <v>33441443.149999999</v>
      </c>
      <c r="AE17" s="21">
        <v>25081081.879999999</v>
      </c>
      <c r="AF17" s="105">
        <f t="shared" si="4"/>
        <v>0.65555037443886999</v>
      </c>
      <c r="AG17" s="24">
        <v>2</v>
      </c>
      <c r="AH17" s="22">
        <v>181041.25</v>
      </c>
      <c r="AI17" s="31">
        <v>383484.67</v>
      </c>
      <c r="AJ17" s="21">
        <f t="shared" si="5"/>
        <v>33260401.899999999</v>
      </c>
      <c r="AK17" s="105">
        <f t="shared" si="0"/>
        <v>0.65200143491810714</v>
      </c>
      <c r="AL17" s="43">
        <v>189</v>
      </c>
      <c r="AM17" s="44">
        <v>37658152.729999997</v>
      </c>
      <c r="AN17" s="117">
        <v>28243613.890000001</v>
      </c>
      <c r="AO17" s="21">
        <v>33628649.579999998</v>
      </c>
      <c r="AP17" s="21">
        <v>25221486.739999998</v>
      </c>
      <c r="AQ17" s="105">
        <f t="shared" si="6"/>
        <v>0.73821025043973476</v>
      </c>
      <c r="AR17" s="43">
        <v>161</v>
      </c>
      <c r="AS17" s="42">
        <v>30725339.390000001</v>
      </c>
      <c r="AT17" s="42">
        <v>23044004.030000001</v>
      </c>
      <c r="AU17" s="105">
        <f t="shared" si="7"/>
        <v>0.60230677400882038</v>
      </c>
    </row>
    <row r="18" spans="1:47" x14ac:dyDescent="0.3">
      <c r="A18" s="88" t="s">
        <v>24</v>
      </c>
      <c r="B18" s="96">
        <v>30617283.259880006</v>
      </c>
      <c r="C18" s="20">
        <v>499</v>
      </c>
      <c r="D18" s="21">
        <v>63798204.240000002</v>
      </c>
      <c r="E18" s="31">
        <v>47848652.600000001</v>
      </c>
      <c r="F18" s="105">
        <f t="shared" si="1"/>
        <v>2.0837317177516956</v>
      </c>
      <c r="G18" s="43">
        <v>280</v>
      </c>
      <c r="H18" s="42">
        <v>35170525.840000004</v>
      </c>
      <c r="I18" s="42">
        <v>26377894.010000002</v>
      </c>
      <c r="J18" s="105">
        <f t="shared" si="2"/>
        <v>1.1487147811734959</v>
      </c>
      <c r="K18" s="43">
        <v>185</v>
      </c>
      <c r="L18" s="42">
        <v>22976118.469999999</v>
      </c>
      <c r="M18" s="44">
        <v>17232088.699999999</v>
      </c>
      <c r="N18" s="43">
        <v>309</v>
      </c>
      <c r="O18" s="42">
        <v>33341360.649999999</v>
      </c>
      <c r="P18" s="42">
        <v>25006020.109999999</v>
      </c>
      <c r="Q18" s="108">
        <f t="shared" si="8"/>
        <v>1.0889718845071255</v>
      </c>
      <c r="R18" s="43">
        <v>29</v>
      </c>
      <c r="S18" s="42">
        <v>3648446.23</v>
      </c>
      <c r="T18" s="44">
        <v>2736334.63</v>
      </c>
      <c r="U18" s="43">
        <v>40</v>
      </c>
      <c r="V18" s="42">
        <v>1353378.82</v>
      </c>
      <c r="W18" s="44">
        <v>1015034.12</v>
      </c>
      <c r="X18" s="43">
        <v>280</v>
      </c>
      <c r="Y18" s="21">
        <v>28339535.600000001</v>
      </c>
      <c r="Z18" s="21">
        <v>21254651.359999999</v>
      </c>
      <c r="AA18" s="108">
        <f t="shared" si="3"/>
        <v>0.92560582072072017</v>
      </c>
      <c r="AB18" s="43">
        <v>276</v>
      </c>
      <c r="AC18" s="24">
        <v>288</v>
      </c>
      <c r="AD18" s="21">
        <v>25930370.260000002</v>
      </c>
      <c r="AE18" s="21">
        <v>19447777.329999998</v>
      </c>
      <c r="AF18" s="105">
        <f t="shared" si="4"/>
        <v>0.84691937034068598</v>
      </c>
      <c r="AG18" s="24">
        <v>4</v>
      </c>
      <c r="AH18" s="22">
        <v>100187.64</v>
      </c>
      <c r="AI18" s="31">
        <v>150690.12</v>
      </c>
      <c r="AJ18" s="21">
        <f t="shared" si="5"/>
        <v>25830182.620000001</v>
      </c>
      <c r="AK18" s="105">
        <f t="shared" si="0"/>
        <v>0.84364711267008852</v>
      </c>
      <c r="AL18" s="43">
        <v>282</v>
      </c>
      <c r="AM18" s="42">
        <v>27839199.870000001</v>
      </c>
      <c r="AN18" s="42">
        <v>20879399.469999999</v>
      </c>
      <c r="AO18" s="21">
        <v>24102711.289999999</v>
      </c>
      <c r="AP18" s="21">
        <v>18077033.23</v>
      </c>
      <c r="AQ18" s="105">
        <f t="shared" si="6"/>
        <v>0.90926420981575706</v>
      </c>
      <c r="AR18" s="43">
        <v>262</v>
      </c>
      <c r="AS18" s="42">
        <v>22941487.690000001</v>
      </c>
      <c r="AT18" s="42">
        <v>17206115.489999998</v>
      </c>
      <c r="AU18" s="105">
        <f t="shared" si="7"/>
        <v>0.74929860677945448</v>
      </c>
    </row>
    <row r="19" spans="1:47" ht="27" x14ac:dyDescent="0.3">
      <c r="A19" s="88" t="s">
        <v>25</v>
      </c>
      <c r="B19" s="96">
        <v>336988537.6019733</v>
      </c>
      <c r="C19" s="141">
        <v>4442</v>
      </c>
      <c r="D19" s="21">
        <v>370629601</v>
      </c>
      <c r="E19" s="31">
        <v>233446963.25</v>
      </c>
      <c r="F19" s="105">
        <f t="shared" si="1"/>
        <v>1.0998285094128666</v>
      </c>
      <c r="G19" s="131">
        <v>4442</v>
      </c>
      <c r="H19" s="42">
        <v>370629601</v>
      </c>
      <c r="I19" s="42">
        <v>233446963.25</v>
      </c>
      <c r="J19" s="105">
        <f t="shared" si="2"/>
        <v>1.0998285094128666</v>
      </c>
      <c r="K19" s="43">
        <v>119</v>
      </c>
      <c r="L19" s="42">
        <v>9058150</v>
      </c>
      <c r="M19" s="44">
        <v>5334175</v>
      </c>
      <c r="N19" s="131">
        <v>3920</v>
      </c>
      <c r="O19" s="42">
        <v>342483750</v>
      </c>
      <c r="P19" s="42">
        <v>218429750</v>
      </c>
      <c r="Q19" s="108">
        <f t="shared" si="8"/>
        <v>1.0163068228881935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3918</v>
      </c>
      <c r="Y19" s="21">
        <v>342139250</v>
      </c>
      <c r="Z19" s="21">
        <v>218200625</v>
      </c>
      <c r="AA19" s="108">
        <f t="shared" si="3"/>
        <v>1.0152845329241149</v>
      </c>
      <c r="AB19" s="131">
        <v>3892</v>
      </c>
      <c r="AC19" s="132">
        <v>3983</v>
      </c>
      <c r="AD19" s="21">
        <v>318402462.5</v>
      </c>
      <c r="AE19" s="21">
        <v>200836871.87</v>
      </c>
      <c r="AF19" s="105">
        <f t="shared" si="4"/>
        <v>0.94484656589736637</v>
      </c>
      <c r="AG19" s="24">
        <v>3</v>
      </c>
      <c r="AH19" s="22">
        <v>160500</v>
      </c>
      <c r="AI19" s="31">
        <v>23378350</v>
      </c>
      <c r="AJ19" s="21">
        <f t="shared" si="5"/>
        <v>318241962.5</v>
      </c>
      <c r="AK19" s="105">
        <f t="shared" si="0"/>
        <v>0.94437028857012517</v>
      </c>
      <c r="AL19" s="131">
        <v>3853</v>
      </c>
      <c r="AM19" s="42">
        <v>316269500</v>
      </c>
      <c r="AN19" s="42">
        <v>199471750</v>
      </c>
      <c r="AO19" s="21">
        <v>0</v>
      </c>
      <c r="AP19" s="21">
        <v>0</v>
      </c>
      <c r="AQ19" s="105">
        <f t="shared" si="6"/>
        <v>0.93851708503377895</v>
      </c>
      <c r="AR19" s="131">
        <v>3853</v>
      </c>
      <c r="AS19" s="42">
        <v>316269500</v>
      </c>
      <c r="AT19" s="42">
        <v>199471750</v>
      </c>
      <c r="AU19" s="105">
        <f t="shared" si="7"/>
        <v>0.93851708503377895</v>
      </c>
    </row>
    <row r="20" spans="1:47" outlineLevel="1" x14ac:dyDescent="0.3">
      <c r="A20" s="89" t="s">
        <v>74</v>
      </c>
      <c r="B20" s="97">
        <v>171850475.45215997</v>
      </c>
      <c r="C20" s="142">
        <v>3218</v>
      </c>
      <c r="D20" s="111">
        <v>178100950</v>
      </c>
      <c r="E20" s="112">
        <v>89050475</v>
      </c>
      <c r="F20" s="113">
        <f t="shared" si="1"/>
        <v>1.0363715871684047</v>
      </c>
      <c r="G20" s="145">
        <v>3218</v>
      </c>
      <c r="H20" s="123">
        <v>178100950</v>
      </c>
      <c r="I20" s="123">
        <v>89050475</v>
      </c>
      <c r="J20" s="113">
        <f t="shared" si="2"/>
        <v>1.0363715871684047</v>
      </c>
      <c r="K20" s="122">
        <v>102</v>
      </c>
      <c r="L20" s="123">
        <v>5837750</v>
      </c>
      <c r="M20" s="125">
        <v>2918875</v>
      </c>
      <c r="N20" s="145">
        <v>2713</v>
      </c>
      <c r="O20" s="123">
        <v>153732250</v>
      </c>
      <c r="P20" s="123">
        <v>76866125</v>
      </c>
      <c r="Q20" s="124">
        <f t="shared" si="8"/>
        <v>0.89456982644657412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2712</v>
      </c>
      <c r="Y20" s="111">
        <v>153615250</v>
      </c>
      <c r="Z20" s="111">
        <v>76807625</v>
      </c>
      <c r="AA20" s="124">
        <f t="shared" si="3"/>
        <v>0.89388900202818278</v>
      </c>
      <c r="AB20" s="131">
        <v>2669</v>
      </c>
      <c r="AC20" s="132">
        <v>2671</v>
      </c>
      <c r="AD20" s="21">
        <v>151859900</v>
      </c>
      <c r="AE20" s="21">
        <v>75929950</v>
      </c>
      <c r="AF20" s="113">
        <f t="shared" si="4"/>
        <v>0.88367459909806889</v>
      </c>
      <c r="AG20" s="24">
        <v>3</v>
      </c>
      <c r="AH20" s="22">
        <v>160500</v>
      </c>
      <c r="AI20" s="31">
        <v>0</v>
      </c>
      <c r="AJ20" s="21">
        <f t="shared" si="5"/>
        <v>151699400</v>
      </c>
      <c r="AK20" s="113">
        <f t="shared" si="0"/>
        <v>0.88274064765232696</v>
      </c>
      <c r="AL20" s="131">
        <v>2646</v>
      </c>
      <c r="AM20" s="42">
        <v>150921500</v>
      </c>
      <c r="AN20" s="42">
        <v>75460750</v>
      </c>
      <c r="AO20" s="21">
        <v>0</v>
      </c>
      <c r="AP20" s="21">
        <v>0</v>
      </c>
      <c r="AQ20" s="113">
        <f t="shared" si="6"/>
        <v>0.87821403812184262</v>
      </c>
      <c r="AR20" s="131">
        <v>2646</v>
      </c>
      <c r="AS20" s="42">
        <v>150921500</v>
      </c>
      <c r="AT20" s="42">
        <v>75460750</v>
      </c>
      <c r="AU20" s="113">
        <f t="shared" si="7"/>
        <v>0.87821403812184262</v>
      </c>
    </row>
    <row r="21" spans="1:47" ht="27" outlineLevel="1" x14ac:dyDescent="0.3">
      <c r="A21" s="89" t="s">
        <v>76</v>
      </c>
      <c r="B21" s="97">
        <v>165138062.14981332</v>
      </c>
      <c r="C21" s="142">
        <v>1224</v>
      </c>
      <c r="D21" s="111">
        <v>192528651</v>
      </c>
      <c r="E21" s="112">
        <v>144396488.25</v>
      </c>
      <c r="F21" s="113">
        <f t="shared" si="1"/>
        <v>1.1658647830403746</v>
      </c>
      <c r="G21" s="145">
        <v>1224</v>
      </c>
      <c r="H21" s="123">
        <v>192528651</v>
      </c>
      <c r="I21" s="123">
        <v>144396488.25</v>
      </c>
      <c r="J21" s="113">
        <f t="shared" si="2"/>
        <v>1.1658647830403746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8"/>
        <v>1.1429920972959253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f t="shared" si="3"/>
        <v>1.1416144621399937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4"/>
        <v>1.0085050068524632</v>
      </c>
      <c r="AG21" s="24">
        <v>0</v>
      </c>
      <c r="AH21" s="22">
        <v>0</v>
      </c>
      <c r="AI21" s="31">
        <v>23378350</v>
      </c>
      <c r="AJ21" s="21">
        <f t="shared" si="5"/>
        <v>166542562.5</v>
      </c>
      <c r="AK21" s="113">
        <f t="shared" si="0"/>
        <v>1.0085050068524632</v>
      </c>
      <c r="AL21" s="131">
        <v>1207</v>
      </c>
      <c r="AM21" s="42">
        <v>165348000</v>
      </c>
      <c r="AN21" s="42">
        <v>124011000</v>
      </c>
      <c r="AO21" s="21">
        <v>0</v>
      </c>
      <c r="AP21" s="21">
        <v>0</v>
      </c>
      <c r="AQ21" s="113">
        <f t="shared" si="6"/>
        <v>1.0012712868702325</v>
      </c>
      <c r="AR21" s="131">
        <v>1207</v>
      </c>
      <c r="AS21" s="42">
        <v>165348000</v>
      </c>
      <c r="AT21" s="42">
        <v>124011000</v>
      </c>
      <c r="AU21" s="113">
        <f t="shared" si="7"/>
        <v>1.0012712868702325</v>
      </c>
    </row>
    <row r="22" spans="1:47" ht="27" x14ac:dyDescent="0.3">
      <c r="A22" s="88" t="s">
        <v>26</v>
      </c>
      <c r="B22" s="96">
        <v>104299408.25774667</v>
      </c>
      <c r="C22" s="20">
        <v>868</v>
      </c>
      <c r="D22" s="21">
        <v>231681348.88999999</v>
      </c>
      <c r="E22" s="31">
        <v>173761010.74000001</v>
      </c>
      <c r="F22" s="105">
        <f t="shared" si="1"/>
        <v>2.221310290826048</v>
      </c>
      <c r="G22" s="43">
        <v>446</v>
      </c>
      <c r="H22" s="42">
        <v>117775565.09</v>
      </c>
      <c r="I22" s="42">
        <v>88331673.280000001</v>
      </c>
      <c r="J22" s="105">
        <f t="shared" si="2"/>
        <v>1.1292064553132537</v>
      </c>
      <c r="K22" s="43">
        <v>119</v>
      </c>
      <c r="L22" s="42">
        <v>29868895.420000002</v>
      </c>
      <c r="M22" s="44">
        <v>22401671.449999999</v>
      </c>
      <c r="N22" s="43">
        <v>461</v>
      </c>
      <c r="O22" s="42">
        <v>106543650.08</v>
      </c>
      <c r="P22" s="42">
        <v>79907737.090000004</v>
      </c>
      <c r="Q22" s="108">
        <f t="shared" si="8"/>
        <v>1.0215173015814942</v>
      </c>
      <c r="R22" s="43">
        <v>25</v>
      </c>
      <c r="S22" s="42">
        <v>5075436.32</v>
      </c>
      <c r="T22" s="44">
        <v>3806577.22</v>
      </c>
      <c r="U22" s="43">
        <v>46</v>
      </c>
      <c r="V22" s="42">
        <v>1114568.71</v>
      </c>
      <c r="W22" s="44">
        <v>835926.52</v>
      </c>
      <c r="X22" s="43">
        <v>436</v>
      </c>
      <c r="Y22" s="21">
        <v>100353645.05</v>
      </c>
      <c r="Z22" s="21">
        <v>75265233.349999994</v>
      </c>
      <c r="AA22" s="108">
        <f t="shared" si="3"/>
        <v>0.96216888212830676</v>
      </c>
      <c r="AB22" s="43">
        <v>408</v>
      </c>
      <c r="AC22" s="24">
        <v>434</v>
      </c>
      <c r="AD22" s="21">
        <v>88986842.140000001</v>
      </c>
      <c r="AE22" s="21">
        <v>66740131.159999996</v>
      </c>
      <c r="AF22" s="105">
        <f t="shared" si="4"/>
        <v>0.85318645260281856</v>
      </c>
      <c r="AG22" s="24">
        <v>6</v>
      </c>
      <c r="AH22" s="22">
        <v>992046.03</v>
      </c>
      <c r="AI22" s="31">
        <v>447936.4</v>
      </c>
      <c r="AJ22" s="21">
        <f t="shared" si="5"/>
        <v>87994796.109999999</v>
      </c>
      <c r="AK22" s="105">
        <f t="shared" si="0"/>
        <v>0.84367493142957817</v>
      </c>
      <c r="AL22" s="43">
        <v>427</v>
      </c>
      <c r="AM22" s="42">
        <v>95689473</v>
      </c>
      <c r="AN22" s="42">
        <v>71767104.140000001</v>
      </c>
      <c r="AO22" s="21">
        <v>90519842.959999993</v>
      </c>
      <c r="AP22" s="21">
        <v>67889881.890000001</v>
      </c>
      <c r="AQ22" s="105">
        <f t="shared" si="6"/>
        <v>0.91744981681516702</v>
      </c>
      <c r="AR22" s="43">
        <v>386</v>
      </c>
      <c r="AS22" s="42">
        <v>82092329.909999996</v>
      </c>
      <c r="AT22" s="42">
        <v>61569246.979999997</v>
      </c>
      <c r="AU22" s="105">
        <f t="shared" si="7"/>
        <v>0.78708337162500364</v>
      </c>
    </row>
    <row r="23" spans="1:47" ht="27" collapsed="1" x14ac:dyDescent="0.3">
      <c r="A23" s="88" t="s">
        <v>27</v>
      </c>
      <c r="B23" s="96">
        <v>141882072.9228</v>
      </c>
      <c r="C23" s="20">
        <v>42</v>
      </c>
      <c r="D23" s="21">
        <v>522491641.91000003</v>
      </c>
      <c r="E23" s="31">
        <v>391868731.33999997</v>
      </c>
      <c r="F23" s="105">
        <f t="shared" si="1"/>
        <v>3.6825768833691552</v>
      </c>
      <c r="G23" s="43">
        <v>16</v>
      </c>
      <c r="H23" s="42">
        <v>153552694.36000001</v>
      </c>
      <c r="I23" s="42">
        <v>115164520.73</v>
      </c>
      <c r="J23" s="105">
        <f t="shared" si="2"/>
        <v>1.0822557860678435</v>
      </c>
      <c r="K23" s="43">
        <v>24</v>
      </c>
      <c r="L23" s="42">
        <v>166363221.55000001</v>
      </c>
      <c r="M23" s="44">
        <v>124772416.11</v>
      </c>
      <c r="N23" s="43">
        <v>17</v>
      </c>
      <c r="O23" s="42">
        <v>331007995.13999999</v>
      </c>
      <c r="P23" s="42">
        <v>248255996.30000001</v>
      </c>
      <c r="Q23" s="108">
        <f t="shared" si="8"/>
        <v>2.3329796944826566</v>
      </c>
      <c r="R23" s="43">
        <v>1</v>
      </c>
      <c r="S23" s="42">
        <v>188897941</v>
      </c>
      <c r="T23" s="44">
        <v>141673455.75</v>
      </c>
      <c r="U23" s="43">
        <v>3</v>
      </c>
      <c r="V23" s="42">
        <v>637777.86</v>
      </c>
      <c r="W23" s="44">
        <v>478333.38</v>
      </c>
      <c r="X23" s="43">
        <v>16</v>
      </c>
      <c r="Y23" s="21">
        <v>141472276.28</v>
      </c>
      <c r="Z23" s="21">
        <v>106104207.17</v>
      </c>
      <c r="AA23" s="108">
        <f t="shared" si="3"/>
        <v>0.99711170950382877</v>
      </c>
      <c r="AB23" s="43">
        <v>15</v>
      </c>
      <c r="AC23" s="45">
        <v>24</v>
      </c>
      <c r="AD23" s="42">
        <v>51850941.009999998</v>
      </c>
      <c r="AE23" s="42">
        <v>38888205.700000003</v>
      </c>
      <c r="AF23" s="105">
        <f t="shared" si="4"/>
        <v>0.36545096883531447</v>
      </c>
      <c r="AG23" s="24">
        <v>3</v>
      </c>
      <c r="AH23" s="22">
        <v>2001813.91</v>
      </c>
      <c r="AI23" s="31">
        <v>0</v>
      </c>
      <c r="AJ23" s="42">
        <f t="shared" si="5"/>
        <v>49849127.100000001</v>
      </c>
      <c r="AK23" s="105">
        <f t="shared" si="0"/>
        <v>0.35134197064574607</v>
      </c>
      <c r="AL23" s="43">
        <v>13</v>
      </c>
      <c r="AM23" s="42">
        <v>50587721.829999998</v>
      </c>
      <c r="AN23" s="42">
        <v>37940791.310000002</v>
      </c>
      <c r="AO23" s="21">
        <v>44272834.880000003</v>
      </c>
      <c r="AP23" s="21">
        <v>33204626.140000001</v>
      </c>
      <c r="AQ23" s="105">
        <f t="shared" si="6"/>
        <v>0.35654766516926684</v>
      </c>
      <c r="AR23" s="23">
        <v>8</v>
      </c>
      <c r="AS23" s="21">
        <v>21197863.140000001</v>
      </c>
      <c r="AT23" s="21">
        <v>15898397.300000001</v>
      </c>
      <c r="AU23" s="105">
        <f t="shared" si="7"/>
        <v>0.14940480289947589</v>
      </c>
    </row>
    <row r="24" spans="1:47" x14ac:dyDescent="0.3">
      <c r="A24" s="88" t="s">
        <v>28</v>
      </c>
      <c r="B24" s="96">
        <v>51806754.940346666</v>
      </c>
      <c r="C24" s="20">
        <v>30</v>
      </c>
      <c r="D24" s="21">
        <v>122351326.04000001</v>
      </c>
      <c r="E24" s="31">
        <v>91763494.430000007</v>
      </c>
      <c r="F24" s="105">
        <f t="shared" si="1"/>
        <v>2.3616867372002455</v>
      </c>
      <c r="G24" s="43">
        <v>13</v>
      </c>
      <c r="H24" s="42">
        <v>55278845.630000003</v>
      </c>
      <c r="I24" s="42">
        <v>41459134.170000002</v>
      </c>
      <c r="J24" s="105">
        <f t="shared" si="2"/>
        <v>1.0670200380944783</v>
      </c>
      <c r="K24" s="43">
        <v>16</v>
      </c>
      <c r="L24" s="42">
        <v>63077006.409999996</v>
      </c>
      <c r="M24" s="44">
        <v>47307754.759999998</v>
      </c>
      <c r="N24" s="43">
        <v>12</v>
      </c>
      <c r="O24" s="42">
        <v>46249489.039999999</v>
      </c>
      <c r="P24" s="42">
        <v>34687116.740000002</v>
      </c>
      <c r="Q24" s="108">
        <f t="shared" si="8"/>
        <v>0.89273086286246595</v>
      </c>
      <c r="R24" s="43">
        <v>1</v>
      </c>
      <c r="S24" s="42">
        <v>3646826.6</v>
      </c>
      <c r="T24" s="44">
        <v>2735119.95</v>
      </c>
      <c r="U24" s="43">
        <v>6</v>
      </c>
      <c r="V24" s="42">
        <v>48253.35</v>
      </c>
      <c r="W24" s="44">
        <v>36190.03</v>
      </c>
      <c r="X24" s="43">
        <v>11</v>
      </c>
      <c r="Y24" s="21">
        <v>42554409.090000004</v>
      </c>
      <c r="Z24" s="21">
        <v>31915806.760000002</v>
      </c>
      <c r="AA24" s="108">
        <f t="shared" si="3"/>
        <v>0.8214065740847819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4"/>
        <v>0.44633536604686769</v>
      </c>
      <c r="AG24" s="24">
        <v>0</v>
      </c>
      <c r="AH24" s="22">
        <v>0</v>
      </c>
      <c r="AI24" s="31">
        <v>8359.6299999999992</v>
      </c>
      <c r="AJ24" s="21">
        <f t="shared" si="5"/>
        <v>23123186.93</v>
      </c>
      <c r="AK24" s="105">
        <f t="shared" si="0"/>
        <v>0.44633536604686769</v>
      </c>
      <c r="AL24" s="43">
        <v>11</v>
      </c>
      <c r="AM24" s="42">
        <v>38246844.850000001</v>
      </c>
      <c r="AN24" s="42">
        <v>28685133.539999999</v>
      </c>
      <c r="AO24" s="21">
        <v>34414871.310000002</v>
      </c>
      <c r="AP24" s="21">
        <v>25811153.43</v>
      </c>
      <c r="AQ24" s="105">
        <f t="shared" si="6"/>
        <v>0.73825980596622309</v>
      </c>
      <c r="AR24" s="23">
        <v>5</v>
      </c>
      <c r="AS24" s="21">
        <v>19440412.43</v>
      </c>
      <c r="AT24" s="21">
        <v>14580309.25</v>
      </c>
      <c r="AU24" s="105">
        <f t="shared" si="7"/>
        <v>0.37524860324459292</v>
      </c>
    </row>
    <row r="25" spans="1:47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>
        <v>0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>
        <v>0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31">
        <v>0</v>
      </c>
      <c r="AJ25" s="21">
        <f t="shared" si="5"/>
        <v>0</v>
      </c>
      <c r="AK25" s="105">
        <v>0</v>
      </c>
      <c r="AL25" s="43">
        <v>0</v>
      </c>
      <c r="AM25" s="42">
        <v>0</v>
      </c>
      <c r="AN25" s="42">
        <v>0</v>
      </c>
      <c r="AO25" s="21">
        <v>0</v>
      </c>
      <c r="AP25" s="21">
        <v>0</v>
      </c>
      <c r="AQ25" s="105">
        <v>0</v>
      </c>
      <c r="AR25" s="23">
        <v>0</v>
      </c>
      <c r="AS25" s="21">
        <v>0</v>
      </c>
      <c r="AT25" s="21">
        <v>0</v>
      </c>
      <c r="AU25" s="105">
        <v>0</v>
      </c>
    </row>
    <row r="26" spans="1:47" x14ac:dyDescent="0.3">
      <c r="A26" s="88" t="s">
        <v>30</v>
      </c>
      <c r="B26" s="96">
        <v>10783684.341733333</v>
      </c>
      <c r="C26" s="20">
        <v>95</v>
      </c>
      <c r="D26" s="21">
        <v>18435485.5</v>
      </c>
      <c r="E26" s="31">
        <v>13826614.07</v>
      </c>
      <c r="F26" s="105">
        <f t="shared" si="1"/>
        <v>1.7095720642205614</v>
      </c>
      <c r="G26" s="43">
        <v>58</v>
      </c>
      <c r="H26" s="42">
        <v>11824790.640000001</v>
      </c>
      <c r="I26" s="42">
        <v>8868592.9399999995</v>
      </c>
      <c r="J26" s="105">
        <f t="shared" si="2"/>
        <v>1.096544582099602</v>
      </c>
      <c r="K26" s="43">
        <v>27</v>
      </c>
      <c r="L26" s="42">
        <v>5325163.2300000004</v>
      </c>
      <c r="M26" s="44">
        <v>3993872.41</v>
      </c>
      <c r="N26" s="43">
        <v>65</v>
      </c>
      <c r="O26" s="42">
        <v>10006858.32</v>
      </c>
      <c r="P26" s="42">
        <v>7505143.7000000002</v>
      </c>
      <c r="Q26" s="108">
        <f t="shared" si="8"/>
        <v>0.9279628374574187</v>
      </c>
      <c r="R26" s="43">
        <v>10</v>
      </c>
      <c r="S26" s="42">
        <v>1283063.3700000001</v>
      </c>
      <c r="T26" s="44">
        <v>962297.52</v>
      </c>
      <c r="U26" s="43">
        <v>3</v>
      </c>
      <c r="V26" s="42">
        <v>94060</v>
      </c>
      <c r="W26" s="44">
        <v>70545</v>
      </c>
      <c r="X26" s="43">
        <v>55</v>
      </c>
      <c r="Y26" s="21">
        <v>8629734.9499999993</v>
      </c>
      <c r="Z26" s="21">
        <v>6472301.1799999997</v>
      </c>
      <c r="AA26" s="108">
        <f t="shared" si="3"/>
        <v>0.80025849018990158</v>
      </c>
      <c r="AB26" s="43">
        <v>46</v>
      </c>
      <c r="AC26" s="24">
        <v>51</v>
      </c>
      <c r="AD26" s="21">
        <v>6781750.4400000004</v>
      </c>
      <c r="AE26" s="21">
        <v>5086312.8</v>
      </c>
      <c r="AF26" s="105">
        <f t="shared" si="4"/>
        <v>0.62888992528780985</v>
      </c>
      <c r="AG26" s="24">
        <v>0</v>
      </c>
      <c r="AH26" s="22">
        <v>0</v>
      </c>
      <c r="AI26" s="31">
        <v>643.65</v>
      </c>
      <c r="AJ26" s="21">
        <f t="shared" si="5"/>
        <v>6781750.4400000004</v>
      </c>
      <c r="AK26" s="105">
        <f t="shared" ref="AK26:AK34" si="9">AJ26/B26</f>
        <v>0.62888992528780985</v>
      </c>
      <c r="AL26" s="43">
        <v>52</v>
      </c>
      <c r="AM26" s="42">
        <v>7501748.6399999997</v>
      </c>
      <c r="AN26" s="42">
        <v>5626311.4299999997</v>
      </c>
      <c r="AO26" s="21">
        <v>7191474.2699999996</v>
      </c>
      <c r="AP26" s="21">
        <v>5393605.6799999997</v>
      </c>
      <c r="AQ26" s="105">
        <f t="shared" si="6"/>
        <v>0.69565729135522847</v>
      </c>
      <c r="AR26" s="23">
        <v>38</v>
      </c>
      <c r="AS26" s="21">
        <v>5618274.25</v>
      </c>
      <c r="AT26" s="21">
        <v>4213705.6500000004</v>
      </c>
      <c r="AU26" s="105">
        <f t="shared" si="7"/>
        <v>0.52099765460094483</v>
      </c>
    </row>
    <row r="27" spans="1:47" ht="14" thickBot="1" x14ac:dyDescent="0.35">
      <c r="A27" s="90" t="s">
        <v>31</v>
      </c>
      <c r="B27" s="98">
        <v>7704215.654412955</v>
      </c>
      <c r="C27" s="36">
        <v>26</v>
      </c>
      <c r="D27" s="32">
        <v>11282657.33</v>
      </c>
      <c r="E27" s="33">
        <v>8461992.9700000007</v>
      </c>
      <c r="F27" s="105">
        <f t="shared" si="1"/>
        <v>1.4644783889891924</v>
      </c>
      <c r="G27" s="48">
        <v>19</v>
      </c>
      <c r="H27" s="47">
        <v>7975947.5700000003</v>
      </c>
      <c r="I27" s="47">
        <v>5981960.6600000001</v>
      </c>
      <c r="J27" s="105">
        <f t="shared" si="2"/>
        <v>1.0352705489794276</v>
      </c>
      <c r="K27" s="48">
        <v>7</v>
      </c>
      <c r="L27" s="47">
        <v>3306709.76</v>
      </c>
      <c r="M27" s="49">
        <v>2480032.31</v>
      </c>
      <c r="N27" s="48">
        <v>14</v>
      </c>
      <c r="O27" s="47">
        <v>5975461.6600000001</v>
      </c>
      <c r="P27" s="47">
        <v>4481596.22</v>
      </c>
      <c r="Q27" s="108">
        <f t="shared" si="8"/>
        <v>0.77560934532995207</v>
      </c>
      <c r="R27" s="48">
        <v>0</v>
      </c>
      <c r="S27" s="47">
        <v>0</v>
      </c>
      <c r="T27" s="49">
        <v>0</v>
      </c>
      <c r="U27" s="48">
        <v>10</v>
      </c>
      <c r="V27" s="47">
        <v>6221.14</v>
      </c>
      <c r="W27" s="49">
        <v>4665.8599999999997</v>
      </c>
      <c r="X27" s="48">
        <v>14</v>
      </c>
      <c r="Y27" s="32">
        <v>5969240.5199999996</v>
      </c>
      <c r="Z27" s="32">
        <v>4476930.3600000003</v>
      </c>
      <c r="AA27" s="108">
        <f t="shared" si="3"/>
        <v>0.77480184716543254</v>
      </c>
      <c r="AB27" s="48">
        <v>11</v>
      </c>
      <c r="AC27" s="50">
        <v>20</v>
      </c>
      <c r="AD27" s="47">
        <v>3703555.19</v>
      </c>
      <c r="AE27" s="47">
        <v>2777666.36</v>
      </c>
      <c r="AF27" s="105">
        <f t="shared" si="4"/>
        <v>0.48071800636559453</v>
      </c>
      <c r="AG27" s="35">
        <v>2</v>
      </c>
      <c r="AH27" s="37">
        <v>193895.39</v>
      </c>
      <c r="AI27" s="33">
        <v>0</v>
      </c>
      <c r="AJ27" s="47">
        <f t="shared" si="5"/>
        <v>3509659.8</v>
      </c>
      <c r="AK27" s="105">
        <f t="shared" si="9"/>
        <v>0.45555056574638791</v>
      </c>
      <c r="AL27" s="48">
        <v>14</v>
      </c>
      <c r="AM27" s="47">
        <v>4556945.16</v>
      </c>
      <c r="AN27" s="47">
        <v>3417708.84</v>
      </c>
      <c r="AO27" s="32">
        <v>4326631.96</v>
      </c>
      <c r="AP27" s="32">
        <v>3244973.96</v>
      </c>
      <c r="AQ27" s="105">
        <f t="shared" si="6"/>
        <v>0.59148722782568963</v>
      </c>
      <c r="AR27" s="34">
        <v>9</v>
      </c>
      <c r="AS27" s="32">
        <v>2483337</v>
      </c>
      <c r="AT27" s="32">
        <v>1862502.72</v>
      </c>
      <c r="AU27" s="105">
        <f t="shared" si="7"/>
        <v>0.32233482438638006</v>
      </c>
    </row>
    <row r="28" spans="1:47" s="26" customFormat="1" ht="59.25" customHeight="1" thickBot="1" x14ac:dyDescent="0.35">
      <c r="A28" s="86" t="s">
        <v>68</v>
      </c>
      <c r="B28" s="60">
        <f>SUM(B29+B30+B31+B35+B36+B37+B38+B39)</f>
        <v>823216237.4031409</v>
      </c>
      <c r="C28" s="130">
        <v>3299</v>
      </c>
      <c r="D28" s="68">
        <v>1457174177.3800001</v>
      </c>
      <c r="E28" s="68">
        <v>1092880625.74</v>
      </c>
      <c r="F28" s="106">
        <f t="shared" si="1"/>
        <v>1.7700989256197104</v>
      </c>
      <c r="G28" s="129">
        <v>2563</v>
      </c>
      <c r="H28" s="120">
        <v>843765491.70000005</v>
      </c>
      <c r="I28" s="120">
        <v>632824112.79999995</v>
      </c>
      <c r="J28" s="106">
        <f t="shared" si="2"/>
        <v>1.0249621586202944</v>
      </c>
      <c r="K28" s="119">
        <v>666</v>
      </c>
      <c r="L28" s="120">
        <v>554329817.54999995</v>
      </c>
      <c r="M28" s="120">
        <v>415747362.01999998</v>
      </c>
      <c r="N28" s="129">
        <v>2611</v>
      </c>
      <c r="O28" s="120">
        <v>837119045.16999996</v>
      </c>
      <c r="P28" s="120">
        <v>627839277.45000005</v>
      </c>
      <c r="Q28" s="118">
        <f t="shared" ref="Q28" si="10">O28/B28</f>
        <v>1.0168884032349943</v>
      </c>
      <c r="R28" s="119">
        <v>69</v>
      </c>
      <c r="S28" s="120">
        <v>50198287.579999998</v>
      </c>
      <c r="T28" s="120">
        <v>37648715.509999998</v>
      </c>
      <c r="U28" s="119">
        <v>158</v>
      </c>
      <c r="V28" s="120">
        <v>4039780</v>
      </c>
      <c r="W28" s="120">
        <v>3029835</v>
      </c>
      <c r="X28" s="129">
        <v>2542</v>
      </c>
      <c r="Y28" s="68">
        <v>782880977.59000003</v>
      </c>
      <c r="Z28" s="68">
        <v>587160726.94000006</v>
      </c>
      <c r="AA28" s="118">
        <f t="shared" si="3"/>
        <v>0.95100283743141467</v>
      </c>
      <c r="AB28" s="67">
        <v>748</v>
      </c>
      <c r="AC28" s="67">
        <v>939</v>
      </c>
      <c r="AD28" s="68">
        <v>336044789.68000001</v>
      </c>
      <c r="AE28" s="68">
        <v>252033590.08000001</v>
      </c>
      <c r="AF28" s="106">
        <f t="shared" si="4"/>
        <v>0.40820962271111522</v>
      </c>
      <c r="AG28" s="67">
        <v>31</v>
      </c>
      <c r="AH28" s="68">
        <v>8877543.9199999999</v>
      </c>
      <c r="AI28" s="68">
        <v>4799728.92</v>
      </c>
      <c r="AJ28" s="68">
        <f t="shared" si="5"/>
        <v>327167245.75999999</v>
      </c>
      <c r="AK28" s="106">
        <f t="shared" si="9"/>
        <v>0.39742564698682137</v>
      </c>
      <c r="AL28" s="130">
        <v>2419</v>
      </c>
      <c r="AM28" s="68">
        <v>659933075.40999997</v>
      </c>
      <c r="AN28" s="68">
        <v>494949796.89999998</v>
      </c>
      <c r="AO28" s="68">
        <v>264429790.87</v>
      </c>
      <c r="AP28" s="68">
        <v>198322342.16</v>
      </c>
      <c r="AQ28" s="106">
        <f t="shared" si="6"/>
        <v>0.80165216066653111</v>
      </c>
      <c r="AR28" s="130">
        <v>2281</v>
      </c>
      <c r="AS28" s="68">
        <v>558379609.23000002</v>
      </c>
      <c r="AT28" s="68">
        <v>418781548.38999999</v>
      </c>
      <c r="AU28" s="106">
        <f t="shared" si="7"/>
        <v>0.67829032502009967</v>
      </c>
    </row>
    <row r="29" spans="1:47" x14ac:dyDescent="0.3">
      <c r="A29" s="91" t="s">
        <v>32</v>
      </c>
      <c r="B29" s="95">
        <v>74634446.303900003</v>
      </c>
      <c r="C29" s="107">
        <v>27</v>
      </c>
      <c r="D29" s="76">
        <v>161062932.83000001</v>
      </c>
      <c r="E29" s="76">
        <v>120797199.54000001</v>
      </c>
      <c r="F29" s="108">
        <f t="shared" si="1"/>
        <v>2.1580240868161127</v>
      </c>
      <c r="G29" s="77">
        <v>14</v>
      </c>
      <c r="H29" s="76">
        <v>74342333.540000007</v>
      </c>
      <c r="I29" s="76">
        <v>55756750.119999997</v>
      </c>
      <c r="J29" s="108">
        <f t="shared" si="2"/>
        <v>0.99608608654091757</v>
      </c>
      <c r="K29" s="77">
        <v>12</v>
      </c>
      <c r="L29" s="76">
        <v>82694978.379999995</v>
      </c>
      <c r="M29" s="78">
        <v>62021233.740000002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11">O29/$B29</f>
        <v>0.96677028186420122</v>
      </c>
      <c r="R29" s="77">
        <v>0</v>
      </c>
      <c r="S29" s="76">
        <v>0</v>
      </c>
      <c r="T29" s="78">
        <v>0</v>
      </c>
      <c r="U29" s="77">
        <v>10</v>
      </c>
      <c r="V29" s="76">
        <v>56641.91</v>
      </c>
      <c r="W29" s="78">
        <v>42481.43</v>
      </c>
      <c r="X29" s="71">
        <v>14</v>
      </c>
      <c r="Y29" s="70">
        <v>72097722.780000001</v>
      </c>
      <c r="Z29" s="70">
        <v>54073292.039999999</v>
      </c>
      <c r="AA29" s="108">
        <f t="shared" si="3"/>
        <v>0.96601135736211063</v>
      </c>
      <c r="AB29" s="71">
        <v>11</v>
      </c>
      <c r="AC29" s="73">
        <v>24</v>
      </c>
      <c r="AD29" s="70">
        <v>39040526.270000003</v>
      </c>
      <c r="AE29" s="70">
        <v>29280394.629999999</v>
      </c>
      <c r="AF29" s="105">
        <f t="shared" si="4"/>
        <v>0.52308991629726809</v>
      </c>
      <c r="AG29" s="73">
        <v>2</v>
      </c>
      <c r="AH29" s="72">
        <v>1522226.26</v>
      </c>
      <c r="AI29" s="150">
        <v>0</v>
      </c>
      <c r="AJ29" s="70">
        <f t="shared" si="5"/>
        <v>37518300.010000005</v>
      </c>
      <c r="AK29" s="105">
        <f t="shared" si="9"/>
        <v>0.50269415622420843</v>
      </c>
      <c r="AL29" s="77">
        <v>13</v>
      </c>
      <c r="AM29" s="76">
        <v>54463587.630000003</v>
      </c>
      <c r="AN29" s="76">
        <v>40847690.450000003</v>
      </c>
      <c r="AO29" s="70">
        <v>50359597.359999999</v>
      </c>
      <c r="AP29" s="70">
        <v>37769697.829999998</v>
      </c>
      <c r="AQ29" s="105">
        <f t="shared" si="6"/>
        <v>0.72973794711670581</v>
      </c>
      <c r="AR29" s="71">
        <v>9</v>
      </c>
      <c r="AS29" s="70">
        <v>36491153.549999997</v>
      </c>
      <c r="AT29" s="70">
        <v>27368364.98</v>
      </c>
      <c r="AU29" s="105">
        <f t="shared" si="7"/>
        <v>0.48893179164770145</v>
      </c>
    </row>
    <row r="30" spans="1:47" s="19" customFormat="1" x14ac:dyDescent="0.35">
      <c r="A30" s="88" t="s">
        <v>33</v>
      </c>
      <c r="B30" s="96">
        <v>9148553.1326066647</v>
      </c>
      <c r="C30" s="20">
        <v>34</v>
      </c>
      <c r="D30" s="47">
        <v>17356707.68</v>
      </c>
      <c r="E30" s="47">
        <v>13017530.75</v>
      </c>
      <c r="F30" s="108">
        <f t="shared" si="1"/>
        <v>1.8972079440778866</v>
      </c>
      <c r="G30" s="43">
        <v>11</v>
      </c>
      <c r="H30" s="47">
        <v>8843541.6500000004</v>
      </c>
      <c r="I30" s="47">
        <v>6632656.2300000004</v>
      </c>
      <c r="J30" s="108">
        <f t="shared" si="2"/>
        <v>0.96666013978543086</v>
      </c>
      <c r="K30" s="43">
        <v>22</v>
      </c>
      <c r="L30" s="47">
        <v>8480666.0299999993</v>
      </c>
      <c r="M30" s="44">
        <v>6360499.5199999996</v>
      </c>
      <c r="N30" s="43">
        <v>12</v>
      </c>
      <c r="O30" s="47">
        <v>8485207.1199999992</v>
      </c>
      <c r="P30" s="47">
        <v>6363905.3300000001</v>
      </c>
      <c r="Q30" s="108">
        <f t="shared" si="11"/>
        <v>0.92749170245922152</v>
      </c>
      <c r="R30" s="48">
        <v>1</v>
      </c>
      <c r="S30" s="47">
        <v>32500</v>
      </c>
      <c r="T30" s="44">
        <v>24375</v>
      </c>
      <c r="U30" s="43">
        <v>3</v>
      </c>
      <c r="V30" s="47">
        <v>37272.49</v>
      </c>
      <c r="W30" s="44">
        <v>27954.38</v>
      </c>
      <c r="X30" s="23">
        <v>11</v>
      </c>
      <c r="Y30" s="32">
        <v>8415434.6300000008</v>
      </c>
      <c r="Z30" s="32">
        <v>6311575.9500000002</v>
      </c>
      <c r="AA30" s="108">
        <f t="shared" si="3"/>
        <v>0.91986508773789244</v>
      </c>
      <c r="AB30" s="23">
        <v>10</v>
      </c>
      <c r="AC30" s="35">
        <v>18</v>
      </c>
      <c r="AD30" s="32">
        <v>6049672.0199999996</v>
      </c>
      <c r="AE30" s="32">
        <v>4537253.95</v>
      </c>
      <c r="AF30" s="105">
        <f t="shared" si="4"/>
        <v>0.66127090615434703</v>
      </c>
      <c r="AG30" s="35">
        <v>0</v>
      </c>
      <c r="AH30" s="22">
        <v>0</v>
      </c>
      <c r="AI30" s="33">
        <v>0</v>
      </c>
      <c r="AJ30" s="32">
        <f t="shared" si="5"/>
        <v>6049672.0199999996</v>
      </c>
      <c r="AK30" s="105">
        <f t="shared" si="9"/>
        <v>0.66127090615434703</v>
      </c>
      <c r="AL30" s="43">
        <v>12</v>
      </c>
      <c r="AM30" s="47">
        <v>6762935.6799999997</v>
      </c>
      <c r="AN30" s="47">
        <v>5072201.68</v>
      </c>
      <c r="AO30" s="32">
        <v>4540550.0199999996</v>
      </c>
      <c r="AP30" s="32">
        <v>3405412.47</v>
      </c>
      <c r="AQ30" s="105">
        <f t="shared" si="6"/>
        <v>0.73923554708295824</v>
      </c>
      <c r="AR30" s="23">
        <v>10</v>
      </c>
      <c r="AS30" s="32">
        <v>5567874.7300000004</v>
      </c>
      <c r="AT30" s="32">
        <v>4175905.96</v>
      </c>
      <c r="AU30" s="105">
        <f t="shared" si="7"/>
        <v>0.60860713702971803</v>
      </c>
    </row>
    <row r="31" spans="1:47" s="19" customFormat="1" ht="39" customHeight="1" x14ac:dyDescent="0.35">
      <c r="A31" s="88" t="s">
        <v>34</v>
      </c>
      <c r="B31" s="96">
        <v>462894168.50883412</v>
      </c>
      <c r="C31" s="143">
        <v>1493</v>
      </c>
      <c r="D31" s="121">
        <v>980438943.15999997</v>
      </c>
      <c r="E31" s="121">
        <v>735329204.64999998</v>
      </c>
      <c r="F31" s="105">
        <f t="shared" si="1"/>
        <v>2.1180628529376011</v>
      </c>
      <c r="G31" s="102">
        <v>916</v>
      </c>
      <c r="H31" s="121">
        <v>477334355.01999998</v>
      </c>
      <c r="I31" s="121">
        <v>358000764.47000003</v>
      </c>
      <c r="J31" s="105">
        <f t="shared" si="2"/>
        <v>1.0311954383821327</v>
      </c>
      <c r="K31" s="102">
        <v>523</v>
      </c>
      <c r="L31" s="121">
        <v>449403760.37</v>
      </c>
      <c r="M31" s="121">
        <v>337052819.47000003</v>
      </c>
      <c r="N31" s="53">
        <v>949</v>
      </c>
      <c r="O31" s="121">
        <v>480536417.73000002</v>
      </c>
      <c r="P31" s="121">
        <v>360402311.22000003</v>
      </c>
      <c r="Q31" s="105">
        <f t="shared" si="11"/>
        <v>1.0381129217462355</v>
      </c>
      <c r="R31" s="102">
        <v>54</v>
      </c>
      <c r="S31" s="121">
        <v>49035639.600000001</v>
      </c>
      <c r="T31" s="103">
        <v>36776729.57</v>
      </c>
      <c r="U31" s="53">
        <v>141</v>
      </c>
      <c r="V31" s="121">
        <v>3893934.36</v>
      </c>
      <c r="W31" s="121">
        <v>2920450.76</v>
      </c>
      <c r="X31" s="34">
        <v>895</v>
      </c>
      <c r="Y31" s="38">
        <v>427606843.76999998</v>
      </c>
      <c r="Z31" s="38">
        <v>320705130.88999999</v>
      </c>
      <c r="AA31" s="105">
        <f t="shared" si="3"/>
        <v>0.92376805079980029</v>
      </c>
      <c r="AB31" s="48">
        <v>716</v>
      </c>
      <c r="AC31" s="35">
        <v>871</v>
      </c>
      <c r="AD31" s="38">
        <v>284570905.04000002</v>
      </c>
      <c r="AE31" s="38">
        <v>213428176.83000001</v>
      </c>
      <c r="AF31" s="105">
        <f t="shared" si="4"/>
        <v>0.61476450644585967</v>
      </c>
      <c r="AG31" s="34">
        <v>29</v>
      </c>
      <c r="AH31" s="22">
        <v>7355317.6600000001</v>
      </c>
      <c r="AI31" s="148">
        <v>4709990.01</v>
      </c>
      <c r="AJ31" s="38">
        <f t="shared" si="5"/>
        <v>277215587.38</v>
      </c>
      <c r="AK31" s="105">
        <f t="shared" si="9"/>
        <v>0.59887465913217586</v>
      </c>
      <c r="AL31" s="48">
        <v>759</v>
      </c>
      <c r="AM31" s="117">
        <v>323167829.23000002</v>
      </c>
      <c r="AN31" s="117">
        <v>242375869.72999999</v>
      </c>
      <c r="AO31" s="38">
        <v>203700364.66999999</v>
      </c>
      <c r="AP31" s="38">
        <v>152775272.84</v>
      </c>
      <c r="AQ31" s="105">
        <f t="shared" si="6"/>
        <v>0.69814625289199883</v>
      </c>
      <c r="AR31" s="48">
        <v>629</v>
      </c>
      <c r="AS31" s="117">
        <v>242601986.88</v>
      </c>
      <c r="AT31" s="117">
        <v>181948338.97</v>
      </c>
      <c r="AU31" s="105">
        <f t="shared" si="7"/>
        <v>0.52409817056351626</v>
      </c>
    </row>
    <row r="32" spans="1:47" s="59" customFormat="1" ht="35.25" customHeight="1" outlineLevel="1" x14ac:dyDescent="0.35">
      <c r="A32" s="89" t="s">
        <v>35</v>
      </c>
      <c r="B32" s="97">
        <v>303748751.75766349</v>
      </c>
      <c r="C32" s="144">
        <v>1076</v>
      </c>
      <c r="D32" s="101">
        <v>597671043.94000006</v>
      </c>
      <c r="E32" s="101">
        <v>448253280.73000002</v>
      </c>
      <c r="F32" s="105">
        <f t="shared" si="1"/>
        <v>1.9676493828584796</v>
      </c>
      <c r="G32" s="102">
        <v>674</v>
      </c>
      <c r="H32" s="101">
        <v>320128290.08999997</v>
      </c>
      <c r="I32" s="101">
        <v>240096216.11000001</v>
      </c>
      <c r="J32" s="105">
        <f t="shared" si="2"/>
        <v>1.0539246276323939</v>
      </c>
      <c r="K32" s="102">
        <v>366</v>
      </c>
      <c r="L32" s="101">
        <v>245659290.16</v>
      </c>
      <c r="M32" s="103">
        <v>184244466.94999999</v>
      </c>
      <c r="N32" s="102">
        <v>691</v>
      </c>
      <c r="O32" s="101">
        <v>315615354.20999998</v>
      </c>
      <c r="P32" s="101">
        <v>236711514</v>
      </c>
      <c r="Q32" s="105">
        <f t="shared" si="11"/>
        <v>1.0390671645024698</v>
      </c>
      <c r="R32" s="102">
        <v>36</v>
      </c>
      <c r="S32" s="101">
        <v>28574112.719999999</v>
      </c>
      <c r="T32" s="103">
        <v>21430584.43</v>
      </c>
      <c r="U32" s="102">
        <v>116</v>
      </c>
      <c r="V32" s="101">
        <v>3295498.29</v>
      </c>
      <c r="W32" s="103">
        <v>2471623.7200000002</v>
      </c>
      <c r="X32" s="23">
        <v>655</v>
      </c>
      <c r="Y32" s="21">
        <v>283745743.19999999</v>
      </c>
      <c r="Z32" s="21">
        <v>212809305.84999999</v>
      </c>
      <c r="AA32" s="105">
        <f t="shared" si="3"/>
        <v>0.93414620326202269</v>
      </c>
      <c r="AB32" s="43">
        <v>522</v>
      </c>
      <c r="AC32" s="24">
        <v>654</v>
      </c>
      <c r="AD32" s="21">
        <v>218391487.80000001</v>
      </c>
      <c r="AE32" s="21">
        <v>163793614.24000001</v>
      </c>
      <c r="AF32" s="105">
        <f t="shared" si="4"/>
        <v>0.71898727661023243</v>
      </c>
      <c r="AG32" s="24">
        <v>24</v>
      </c>
      <c r="AH32" s="22">
        <v>7034678.3600000003</v>
      </c>
      <c r="AI32" s="31">
        <v>2781275.24</v>
      </c>
      <c r="AJ32" s="21">
        <f t="shared" si="5"/>
        <v>211356809.44</v>
      </c>
      <c r="AK32" s="105">
        <f t="shared" si="9"/>
        <v>0.69582774650749668</v>
      </c>
      <c r="AL32" s="43">
        <v>555</v>
      </c>
      <c r="AM32" s="42">
        <v>225537523.05000001</v>
      </c>
      <c r="AN32" s="42">
        <v>169153140.46000001</v>
      </c>
      <c r="AO32" s="21">
        <v>129272526.29000001</v>
      </c>
      <c r="AP32" s="21">
        <v>96954394.239999995</v>
      </c>
      <c r="AQ32" s="105">
        <f t="shared" si="6"/>
        <v>0.74251341526479131</v>
      </c>
      <c r="AR32" s="43">
        <v>455</v>
      </c>
      <c r="AS32" s="42">
        <v>184115426.72</v>
      </c>
      <c r="AT32" s="42">
        <v>138083419.12</v>
      </c>
      <c r="AU32" s="105">
        <f t="shared" si="7"/>
        <v>0.60614381344648549</v>
      </c>
    </row>
    <row r="33" spans="1:47" s="59" customFormat="1" outlineLevel="1" x14ac:dyDescent="0.35">
      <c r="A33" s="89" t="s">
        <v>36</v>
      </c>
      <c r="B33" s="97">
        <v>29845085.100920711</v>
      </c>
      <c r="C33" s="100">
        <v>293</v>
      </c>
      <c r="D33" s="101">
        <v>60726919.259999998</v>
      </c>
      <c r="E33" s="101">
        <v>45545189.159999996</v>
      </c>
      <c r="F33" s="105">
        <f t="shared" si="1"/>
        <v>2.0347376814189948</v>
      </c>
      <c r="G33" s="102">
        <v>189</v>
      </c>
      <c r="H33" s="101">
        <v>33578386.57</v>
      </c>
      <c r="I33" s="101">
        <v>25183789.710000001</v>
      </c>
      <c r="J33" s="105">
        <f t="shared" si="2"/>
        <v>1.1250893222939451</v>
      </c>
      <c r="K33" s="102">
        <v>93</v>
      </c>
      <c r="L33" s="101">
        <v>23249073.84</v>
      </c>
      <c r="M33" s="103">
        <v>17436805.32</v>
      </c>
      <c r="N33" s="102">
        <v>198</v>
      </c>
      <c r="O33" s="101">
        <v>29735512.68</v>
      </c>
      <c r="P33" s="101">
        <v>22301634.23</v>
      </c>
      <c r="Q33" s="105">
        <f t="shared" si="11"/>
        <v>0.99632862762661945</v>
      </c>
      <c r="R33" s="102">
        <v>11</v>
      </c>
      <c r="S33" s="101">
        <v>2569403.85</v>
      </c>
      <c r="T33" s="103">
        <v>1927052.88</v>
      </c>
      <c r="U33" s="102">
        <v>19</v>
      </c>
      <c r="V33" s="101">
        <v>205176.2</v>
      </c>
      <c r="W33" s="103">
        <v>153882.14000000001</v>
      </c>
      <c r="X33" s="23">
        <v>187</v>
      </c>
      <c r="Y33" s="21">
        <v>26960932.629999999</v>
      </c>
      <c r="Z33" s="21">
        <v>20220699.210000001</v>
      </c>
      <c r="AA33" s="105">
        <f t="shared" si="3"/>
        <v>0.90336256501973466</v>
      </c>
      <c r="AB33" s="43">
        <v>155</v>
      </c>
      <c r="AC33" s="24">
        <v>160</v>
      </c>
      <c r="AD33" s="21">
        <v>19412215.91</v>
      </c>
      <c r="AE33" s="21">
        <v>14559161.75</v>
      </c>
      <c r="AF33" s="105">
        <f t="shared" si="4"/>
        <v>0.65043258695218598</v>
      </c>
      <c r="AG33" s="24">
        <v>3</v>
      </c>
      <c r="AH33" s="22">
        <v>152139.29999999999</v>
      </c>
      <c r="AI33" s="31">
        <v>398001.1</v>
      </c>
      <c r="AJ33" s="21">
        <f t="shared" si="5"/>
        <v>19260076.609999999</v>
      </c>
      <c r="AK33" s="105">
        <f t="shared" si="9"/>
        <v>0.64533495364051863</v>
      </c>
      <c r="AL33" s="43">
        <v>151</v>
      </c>
      <c r="AM33" s="42">
        <v>21415021.66</v>
      </c>
      <c r="AN33" s="42">
        <v>16061266.039999999</v>
      </c>
      <c r="AO33" s="21">
        <v>14413115.550000001</v>
      </c>
      <c r="AP33" s="21">
        <v>10809836.550000001</v>
      </c>
      <c r="AQ33" s="105">
        <f t="shared" si="6"/>
        <v>0.71753930630740115</v>
      </c>
      <c r="AR33" s="43">
        <v>139</v>
      </c>
      <c r="AS33" s="42">
        <v>18331060.379999999</v>
      </c>
      <c r="AT33" s="42">
        <v>13748295.140000001</v>
      </c>
      <c r="AU33" s="105">
        <f t="shared" si="7"/>
        <v>0.61420700654777127</v>
      </c>
    </row>
    <row r="34" spans="1:47" s="59" customFormat="1" outlineLevel="1" x14ac:dyDescent="0.35">
      <c r="A34" s="89" t="s">
        <v>37</v>
      </c>
      <c r="B34" s="97">
        <v>129300331.65024988</v>
      </c>
      <c r="C34" s="100">
        <v>124</v>
      </c>
      <c r="D34" s="101">
        <v>322040979.95999998</v>
      </c>
      <c r="E34" s="101">
        <v>241530734.75999999</v>
      </c>
      <c r="F34" s="105">
        <f t="shared" si="1"/>
        <v>2.490643108566053</v>
      </c>
      <c r="G34" s="102">
        <v>53</v>
      </c>
      <c r="H34" s="101">
        <v>123627678.36</v>
      </c>
      <c r="I34" s="101">
        <v>92720758.650000006</v>
      </c>
      <c r="J34" s="105">
        <f t="shared" si="2"/>
        <v>0.95612808398980687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101389162.98999999</v>
      </c>
      <c r="Q34" s="105">
        <f t="shared" si="11"/>
        <v>1.0455158862675566</v>
      </c>
      <c r="R34" s="102">
        <v>7</v>
      </c>
      <c r="S34" s="101">
        <v>17892123.030000001</v>
      </c>
      <c r="T34" s="103">
        <v>13419092.26</v>
      </c>
      <c r="U34" s="102">
        <v>6</v>
      </c>
      <c r="V34" s="101">
        <v>393259.87</v>
      </c>
      <c r="W34" s="103">
        <v>294944.90000000002</v>
      </c>
      <c r="X34" s="23">
        <v>53</v>
      </c>
      <c r="Y34" s="21">
        <v>116900167.94</v>
      </c>
      <c r="Z34" s="21">
        <v>87675125.829999998</v>
      </c>
      <c r="AA34" s="105">
        <f t="shared" si="3"/>
        <v>0.9040979744445542</v>
      </c>
      <c r="AB34" s="43">
        <v>39</v>
      </c>
      <c r="AC34" s="24">
        <v>57</v>
      </c>
      <c r="AD34" s="21">
        <v>46767201.329999998</v>
      </c>
      <c r="AE34" s="21">
        <v>35075400.840000004</v>
      </c>
      <c r="AF34" s="105">
        <f t="shared" si="4"/>
        <v>0.36169436484124917</v>
      </c>
      <c r="AG34" s="24">
        <v>2</v>
      </c>
      <c r="AH34" s="22">
        <v>168500</v>
      </c>
      <c r="AI34" s="31">
        <v>1530713.67</v>
      </c>
      <c r="AJ34" s="21">
        <f t="shared" si="5"/>
        <v>46598701.329999998</v>
      </c>
      <c r="AK34" s="105">
        <f t="shared" si="9"/>
        <v>0.36039119726349089</v>
      </c>
      <c r="AL34" s="43">
        <v>53</v>
      </c>
      <c r="AM34" s="42">
        <v>76215284.519999996</v>
      </c>
      <c r="AN34" s="42">
        <v>57161463.229999997</v>
      </c>
      <c r="AO34" s="21">
        <v>60014722.829999998</v>
      </c>
      <c r="AP34" s="21">
        <v>45011042.049999997</v>
      </c>
      <c r="AQ34" s="105">
        <f t="shared" si="6"/>
        <v>0.58944384401238847</v>
      </c>
      <c r="AR34" s="43">
        <v>35</v>
      </c>
      <c r="AS34" s="42">
        <v>40155499.780000001</v>
      </c>
      <c r="AT34" s="42">
        <v>30116624.710000001</v>
      </c>
      <c r="AU34" s="105">
        <f t="shared" si="7"/>
        <v>0.31055991324614979</v>
      </c>
    </row>
    <row r="35" spans="1:47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>
        <v>0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31">
        <v>0</v>
      </c>
      <c r="AJ35" s="21">
        <f t="shared" si="5"/>
        <v>0</v>
      </c>
      <c r="AK35" s="105">
        <v>0</v>
      </c>
      <c r="AL35" s="43">
        <v>0</v>
      </c>
      <c r="AM35" s="42">
        <v>0</v>
      </c>
      <c r="AN35" s="42">
        <v>0</v>
      </c>
      <c r="AO35" s="21">
        <v>0</v>
      </c>
      <c r="AP35" s="21">
        <v>0</v>
      </c>
      <c r="AQ35" s="105">
        <v>0</v>
      </c>
      <c r="AR35" s="43">
        <v>0</v>
      </c>
      <c r="AS35" s="44">
        <v>0</v>
      </c>
      <c r="AT35" s="117">
        <v>0</v>
      </c>
      <c r="AU35" s="105">
        <v>0</v>
      </c>
    </row>
    <row r="36" spans="1:47" x14ac:dyDescent="0.3">
      <c r="A36" s="88" t="s">
        <v>39</v>
      </c>
      <c r="B36" s="96">
        <v>209867060.88984677</v>
      </c>
      <c r="C36" s="100">
        <v>967</v>
      </c>
      <c r="D36" s="101">
        <v>221662935.52000001</v>
      </c>
      <c r="E36" s="101">
        <v>166247198.41</v>
      </c>
      <c r="F36" s="105">
        <f t="shared" si="1"/>
        <v>1.0562064126697068</v>
      </c>
      <c r="G36" s="102">
        <v>900</v>
      </c>
      <c r="H36" s="101">
        <v>216041497.72</v>
      </c>
      <c r="I36" s="101">
        <v>162031120.31999999</v>
      </c>
      <c r="J36" s="105">
        <f t="shared" si="2"/>
        <v>1.029420704725998</v>
      </c>
      <c r="K36" s="102">
        <v>55</v>
      </c>
      <c r="L36" s="101">
        <v>4388073.3499999996</v>
      </c>
      <c r="M36" s="103">
        <v>3291054.81</v>
      </c>
      <c r="N36" s="102">
        <v>912</v>
      </c>
      <c r="O36" s="101">
        <v>210198815.06</v>
      </c>
      <c r="P36" s="101">
        <v>157649107.99000001</v>
      </c>
      <c r="Q36" s="105">
        <f t="shared" si="11"/>
        <v>1.0015807824665128</v>
      </c>
      <c r="R36" s="102">
        <v>12</v>
      </c>
      <c r="S36" s="101">
        <v>1043592.98</v>
      </c>
      <c r="T36" s="103">
        <v>782694.69</v>
      </c>
      <c r="U36" s="102">
        <v>3</v>
      </c>
      <c r="V36" s="101">
        <v>4012.1</v>
      </c>
      <c r="W36" s="103">
        <v>3009.07</v>
      </c>
      <c r="X36" s="23">
        <v>900</v>
      </c>
      <c r="Y36" s="21">
        <v>209151209.97999999</v>
      </c>
      <c r="Z36" s="21">
        <v>156863404.22999999</v>
      </c>
      <c r="AA36" s="105">
        <f t="shared" si="3"/>
        <v>0.99658902684960882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4"/>
        <v>0</v>
      </c>
      <c r="AG36" s="24">
        <v>0</v>
      </c>
      <c r="AH36" s="22">
        <v>0</v>
      </c>
      <c r="AI36" s="31">
        <v>0</v>
      </c>
      <c r="AJ36" s="21">
        <f t="shared" si="5"/>
        <v>0</v>
      </c>
      <c r="AK36" s="105">
        <f>AJ36/B36</f>
        <v>0</v>
      </c>
      <c r="AL36" s="43">
        <v>912</v>
      </c>
      <c r="AM36" s="42">
        <v>210195368.61000001</v>
      </c>
      <c r="AN36" s="42">
        <v>157646523.12</v>
      </c>
      <c r="AO36" s="21">
        <v>0</v>
      </c>
      <c r="AP36" s="21">
        <v>0</v>
      </c>
      <c r="AQ36" s="105">
        <f t="shared" si="6"/>
        <v>1.0015643604039681</v>
      </c>
      <c r="AR36" s="43">
        <v>912</v>
      </c>
      <c r="AS36" s="42">
        <v>210195368.61000001</v>
      </c>
      <c r="AT36" s="42">
        <v>157646523.12</v>
      </c>
      <c r="AU36" s="105">
        <f t="shared" si="7"/>
        <v>1.0015643604039681</v>
      </c>
    </row>
    <row r="37" spans="1:47" x14ac:dyDescent="0.3">
      <c r="A37" s="88" t="s">
        <v>40</v>
      </c>
      <c r="B37" s="96">
        <v>8510695.7612733338</v>
      </c>
      <c r="C37" s="100">
        <v>24</v>
      </c>
      <c r="D37" s="101">
        <v>12327574.619999999</v>
      </c>
      <c r="E37" s="101">
        <v>9245680.9199999999</v>
      </c>
      <c r="F37" s="105">
        <f t="shared" si="1"/>
        <v>1.4484802377844135</v>
      </c>
      <c r="G37" s="102">
        <v>11</v>
      </c>
      <c r="H37" s="101">
        <v>7747782.1900000004</v>
      </c>
      <c r="I37" s="101">
        <v>5810836.6200000001</v>
      </c>
      <c r="J37" s="105">
        <f t="shared" si="2"/>
        <v>0.91035826063189107</v>
      </c>
      <c r="K37" s="102">
        <v>12</v>
      </c>
      <c r="L37" s="101">
        <v>4504822.43</v>
      </c>
      <c r="M37" s="103">
        <v>3378616.8</v>
      </c>
      <c r="N37" s="102">
        <v>12</v>
      </c>
      <c r="O37" s="101">
        <v>7583029.4100000001</v>
      </c>
      <c r="P37" s="101">
        <v>5687272.0300000003</v>
      </c>
      <c r="Q37" s="105">
        <f t="shared" si="11"/>
        <v>0.89099993968829871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7460140.2699999996</v>
      </c>
      <c r="Z37" s="21">
        <v>5595105.1699999999</v>
      </c>
      <c r="AA37" s="105">
        <f t="shared" si="3"/>
        <v>0.87656056323224096</v>
      </c>
      <c r="AB37" s="23">
        <v>11</v>
      </c>
      <c r="AC37" s="24">
        <v>26</v>
      </c>
      <c r="AD37" s="21">
        <v>6383686.3499999996</v>
      </c>
      <c r="AE37" s="21">
        <v>4787764.67</v>
      </c>
      <c r="AF37" s="105">
        <f t="shared" si="4"/>
        <v>0.75007808163558409</v>
      </c>
      <c r="AG37" s="24">
        <v>0</v>
      </c>
      <c r="AH37" s="22">
        <v>0</v>
      </c>
      <c r="AI37" s="31">
        <v>89738.91</v>
      </c>
      <c r="AJ37" s="21">
        <f t="shared" si="5"/>
        <v>6383686.3499999996</v>
      </c>
      <c r="AK37" s="105">
        <f>AJ37/B37</f>
        <v>0.75007808163558409</v>
      </c>
      <c r="AL37" s="43">
        <v>11</v>
      </c>
      <c r="AM37" s="42">
        <v>7182143.0999999996</v>
      </c>
      <c r="AN37" s="42">
        <v>5386607.2000000002</v>
      </c>
      <c r="AO37" s="21">
        <v>5829278.8200000003</v>
      </c>
      <c r="AP37" s="21">
        <v>4371959.0199999996</v>
      </c>
      <c r="AQ37" s="105">
        <f t="shared" si="6"/>
        <v>0.84389611630594086</v>
      </c>
      <c r="AR37" s="43">
        <v>9</v>
      </c>
      <c r="AS37" s="42">
        <v>5362014.3</v>
      </c>
      <c r="AT37" s="42">
        <v>4021510.64</v>
      </c>
      <c r="AU37" s="105">
        <f t="shared" si="7"/>
        <v>0.63003242630280065</v>
      </c>
    </row>
    <row r="38" spans="1:47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>
        <v>0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33">
        <v>0</v>
      </c>
      <c r="AJ38" s="32">
        <f t="shared" si="5"/>
        <v>0</v>
      </c>
      <c r="AK38" s="105">
        <v>0</v>
      </c>
      <c r="AL38" s="48">
        <v>0</v>
      </c>
      <c r="AM38" s="47">
        <v>0</v>
      </c>
      <c r="AN38" s="47">
        <v>0</v>
      </c>
      <c r="AO38" s="32">
        <v>0</v>
      </c>
      <c r="AP38" s="32">
        <v>0</v>
      </c>
      <c r="AQ38" s="105">
        <v>0</v>
      </c>
      <c r="AR38" s="34">
        <v>0</v>
      </c>
      <c r="AS38" s="32">
        <v>0</v>
      </c>
      <c r="AT38" s="32">
        <v>0</v>
      </c>
      <c r="AU38" s="105">
        <v>0</v>
      </c>
    </row>
    <row r="39" spans="1:47" ht="14" thickBot="1" x14ac:dyDescent="0.35">
      <c r="A39" s="90" t="s">
        <v>75</v>
      </c>
      <c r="B39" s="98">
        <v>58161312.806680009</v>
      </c>
      <c r="C39" s="51">
        <v>754</v>
      </c>
      <c r="D39" s="52">
        <v>64325083.57</v>
      </c>
      <c r="E39" s="52">
        <v>48243811.469999999</v>
      </c>
      <c r="F39" s="105">
        <f t="shared" si="1"/>
        <v>1.1059771601753128</v>
      </c>
      <c r="G39" s="53">
        <v>711</v>
      </c>
      <c r="H39" s="52">
        <v>59455981.579999998</v>
      </c>
      <c r="I39" s="52">
        <v>44591985.039999999</v>
      </c>
      <c r="J39" s="105">
        <f t="shared" si="2"/>
        <v>1.0222599647573858</v>
      </c>
      <c r="K39" s="53">
        <v>42</v>
      </c>
      <c r="L39" s="52">
        <v>4857516.99</v>
      </c>
      <c r="M39" s="54">
        <v>3643137.68</v>
      </c>
      <c r="N39" s="53">
        <v>712</v>
      </c>
      <c r="O39" s="52">
        <v>58161211.159999996</v>
      </c>
      <c r="P39" s="52">
        <v>43620907.409999996</v>
      </c>
      <c r="Q39" s="105">
        <f t="shared" si="11"/>
        <v>0.99999825233174588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43612218.659999996</v>
      </c>
      <c r="AA39" s="105">
        <f t="shared" si="3"/>
        <v>0.99979906494341253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4"/>
        <v>0</v>
      </c>
      <c r="AG39" s="35">
        <v>0</v>
      </c>
      <c r="AH39" s="37">
        <v>0</v>
      </c>
      <c r="AI39" s="33">
        <v>0</v>
      </c>
      <c r="AJ39" s="32">
        <f t="shared" si="5"/>
        <v>0</v>
      </c>
      <c r="AK39" s="105">
        <f t="shared" ref="AK39:AK55" si="12">AJ39/B39</f>
        <v>0</v>
      </c>
      <c r="AL39" s="48">
        <v>712</v>
      </c>
      <c r="AM39" s="47">
        <v>58161211.159999996</v>
      </c>
      <c r="AN39" s="47">
        <v>43620904.719999999</v>
      </c>
      <c r="AO39" s="32">
        <v>0</v>
      </c>
      <c r="AP39" s="32">
        <v>0</v>
      </c>
      <c r="AQ39" s="105">
        <f t="shared" si="6"/>
        <v>0.99999825233174588</v>
      </c>
      <c r="AR39" s="34">
        <v>712</v>
      </c>
      <c r="AS39" s="32">
        <v>58161211.159999996</v>
      </c>
      <c r="AT39" s="32">
        <v>43620904.719999999</v>
      </c>
      <c r="AU39" s="105">
        <f t="shared" si="7"/>
        <v>0.99999825233174588</v>
      </c>
    </row>
    <row r="40" spans="1:47" s="26" customFormat="1" ht="27.5" thickBot="1" x14ac:dyDescent="0.35">
      <c r="A40" s="86" t="s">
        <v>69</v>
      </c>
      <c r="B40" s="60">
        <f>B41+B44</f>
        <v>133925212.02444589</v>
      </c>
      <c r="C40" s="67">
        <v>74</v>
      </c>
      <c r="D40" s="68">
        <v>132538309.65000001</v>
      </c>
      <c r="E40" s="68">
        <v>105549013.02</v>
      </c>
      <c r="F40" s="106">
        <f t="shared" si="1"/>
        <v>0.98964420251063157</v>
      </c>
      <c r="G40" s="119">
        <v>74</v>
      </c>
      <c r="H40" s="120">
        <v>132538309.65000001</v>
      </c>
      <c r="I40" s="120">
        <v>105549013.02</v>
      </c>
      <c r="J40" s="106">
        <f t="shared" si="2"/>
        <v>0.98964420251063157</v>
      </c>
      <c r="K40" s="119">
        <v>5</v>
      </c>
      <c r="L40" s="120">
        <v>1609500</v>
      </c>
      <c r="M40" s="120">
        <v>1448550</v>
      </c>
      <c r="N40" s="119">
        <v>62</v>
      </c>
      <c r="O40" s="120">
        <v>126441869.52</v>
      </c>
      <c r="P40" s="120">
        <v>100209332.51000001</v>
      </c>
      <c r="Q40" s="118">
        <f t="shared" ref="Q40" si="13">O40/B40</f>
        <v>0.94412297437259285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61</v>
      </c>
      <c r="Y40" s="68">
        <v>124136245.89</v>
      </c>
      <c r="Z40" s="68">
        <v>98396648.969999999</v>
      </c>
      <c r="AA40" s="118">
        <f t="shared" si="3"/>
        <v>0.92690721943632937</v>
      </c>
      <c r="AB40" s="67">
        <v>60</v>
      </c>
      <c r="AC40" s="67">
        <v>157</v>
      </c>
      <c r="AD40" s="68">
        <v>87249818.810000002</v>
      </c>
      <c r="AE40" s="68">
        <v>70591867.469999999</v>
      </c>
      <c r="AF40" s="106">
        <f t="shared" si="4"/>
        <v>0.65148165525453083</v>
      </c>
      <c r="AG40" s="67">
        <v>1</v>
      </c>
      <c r="AH40" s="68">
        <v>139922.82999999999</v>
      </c>
      <c r="AI40" s="68">
        <v>1004234.36</v>
      </c>
      <c r="AJ40" s="68">
        <f t="shared" si="5"/>
        <v>87109895.980000004</v>
      </c>
      <c r="AK40" s="106">
        <f t="shared" si="12"/>
        <v>0.65043687191698818</v>
      </c>
      <c r="AL40" s="67">
        <v>59</v>
      </c>
      <c r="AM40" s="68">
        <v>95448054.980000004</v>
      </c>
      <c r="AN40" s="68">
        <v>76931388.319999993</v>
      </c>
      <c r="AO40" s="68">
        <v>7150000</v>
      </c>
      <c r="AP40" s="68">
        <v>5720000</v>
      </c>
      <c r="AQ40" s="106">
        <f t="shared" si="6"/>
        <v>0.71269668748090165</v>
      </c>
      <c r="AR40" s="67">
        <v>59</v>
      </c>
      <c r="AS40" s="68">
        <v>94640844.75</v>
      </c>
      <c r="AT40" s="68">
        <v>76285620.129999995</v>
      </c>
      <c r="AU40" s="106">
        <f t="shared" si="7"/>
        <v>0.70666936657695822</v>
      </c>
    </row>
    <row r="41" spans="1:47" x14ac:dyDescent="0.3">
      <c r="A41" s="91" t="s">
        <v>42</v>
      </c>
      <c r="B41" s="95">
        <v>92641059.817032635</v>
      </c>
      <c r="C41" s="69">
        <v>70</v>
      </c>
      <c r="D41" s="74">
        <v>89722621.469999999</v>
      </c>
      <c r="E41" s="74">
        <v>71296462.480000004</v>
      </c>
      <c r="F41" s="105">
        <f t="shared" si="1"/>
        <v>0.96849735578590535</v>
      </c>
      <c r="G41" s="77">
        <v>70</v>
      </c>
      <c r="H41" s="126">
        <v>89722621.469999999</v>
      </c>
      <c r="I41" s="126">
        <v>71296462.480000004</v>
      </c>
      <c r="J41" s="105">
        <f t="shared" si="2"/>
        <v>0.96849735578590535</v>
      </c>
      <c r="K41" s="77">
        <v>5</v>
      </c>
      <c r="L41" s="76">
        <v>1609500</v>
      </c>
      <c r="M41" s="78">
        <v>1448550</v>
      </c>
      <c r="N41" s="77">
        <v>58</v>
      </c>
      <c r="O41" s="126">
        <v>84908029.280000001</v>
      </c>
      <c r="P41" s="126">
        <v>66982260.329999998</v>
      </c>
      <c r="Q41" s="108">
        <f t="shared" si="11"/>
        <v>0.9165269638289385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57</v>
      </c>
      <c r="Y41" s="75">
        <v>83306183.010000005</v>
      </c>
      <c r="Z41" s="75">
        <v>65732598.68</v>
      </c>
      <c r="AA41" s="108">
        <f t="shared" si="3"/>
        <v>0.8992360749599676</v>
      </c>
      <c r="AB41" s="71">
        <v>57</v>
      </c>
      <c r="AC41" s="71">
        <v>151</v>
      </c>
      <c r="AD41" s="75">
        <v>56284726.149999999</v>
      </c>
      <c r="AE41" s="75">
        <v>45819793.369999997</v>
      </c>
      <c r="AF41" s="105">
        <f t="shared" si="4"/>
        <v>0.60755701911402038</v>
      </c>
      <c r="AG41" s="73">
        <v>1</v>
      </c>
      <c r="AH41" s="72">
        <v>139922.82999999999</v>
      </c>
      <c r="AI41" s="149">
        <v>720971.08</v>
      </c>
      <c r="AJ41" s="75">
        <f t="shared" si="5"/>
        <v>56144803.32</v>
      </c>
      <c r="AK41" s="105">
        <f t="shared" si="12"/>
        <v>0.6060466431503132</v>
      </c>
      <c r="AL41" s="71">
        <v>55</v>
      </c>
      <c r="AM41" s="75">
        <v>54094045.149999999</v>
      </c>
      <c r="AN41" s="75">
        <v>43848180.479999997</v>
      </c>
      <c r="AO41" s="75">
        <v>0</v>
      </c>
      <c r="AP41" s="75">
        <v>0</v>
      </c>
      <c r="AQ41" s="105">
        <f t="shared" si="6"/>
        <v>0.58391004223004872</v>
      </c>
      <c r="AR41" s="71">
        <v>55</v>
      </c>
      <c r="AS41" s="75">
        <v>54094045.149999999</v>
      </c>
      <c r="AT41" s="75">
        <v>43848180.479999997</v>
      </c>
      <c r="AU41" s="105">
        <f t="shared" si="7"/>
        <v>0.58391004223004872</v>
      </c>
    </row>
    <row r="42" spans="1:47" s="58" customFormat="1" ht="37.5" customHeight="1" outlineLevel="1" x14ac:dyDescent="0.3">
      <c r="A42" s="92" t="s">
        <v>43</v>
      </c>
      <c r="B42" s="97">
        <v>40505561.035366721</v>
      </c>
      <c r="C42" s="100">
        <v>65</v>
      </c>
      <c r="D42" s="101">
        <v>42453137.369999997</v>
      </c>
      <c r="E42" s="101">
        <v>38207823.609999999</v>
      </c>
      <c r="F42" s="105">
        <f t="shared" si="1"/>
        <v>1.0480817024835869</v>
      </c>
      <c r="G42" s="43">
        <v>65</v>
      </c>
      <c r="H42" s="42">
        <v>42453137.369999997</v>
      </c>
      <c r="I42" s="42">
        <v>38207823.609999999</v>
      </c>
      <c r="J42" s="105">
        <f t="shared" si="2"/>
        <v>1.0480817024835869</v>
      </c>
      <c r="K42" s="43">
        <v>5</v>
      </c>
      <c r="L42" s="42">
        <v>1609500</v>
      </c>
      <c r="M42" s="44">
        <v>1448550</v>
      </c>
      <c r="N42" s="43">
        <v>54</v>
      </c>
      <c r="O42" s="42">
        <v>37733199.280000001</v>
      </c>
      <c r="P42" s="42">
        <v>33959879.329999998</v>
      </c>
      <c r="Q42" s="108">
        <f t="shared" si="11"/>
        <v>0.93155602133380944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54</v>
      </c>
      <c r="Y42" s="101">
        <v>37091353.009999998</v>
      </c>
      <c r="Z42" s="101">
        <v>33382217.68</v>
      </c>
      <c r="AA42" s="108">
        <f t="shared" si="3"/>
        <v>0.91571014107456339</v>
      </c>
      <c r="AB42" s="102">
        <v>54</v>
      </c>
      <c r="AC42" s="104">
        <v>146</v>
      </c>
      <c r="AD42" s="101">
        <v>32102426.149999999</v>
      </c>
      <c r="AE42" s="101">
        <v>28892183.370000001</v>
      </c>
      <c r="AF42" s="105">
        <f t="shared" si="4"/>
        <v>0.79254367374322565</v>
      </c>
      <c r="AG42" s="104">
        <v>1</v>
      </c>
      <c r="AH42" s="103">
        <v>139922.82999999999</v>
      </c>
      <c r="AI42" s="151">
        <v>653001.07999999996</v>
      </c>
      <c r="AJ42" s="101">
        <f t="shared" si="5"/>
        <v>31962503.32</v>
      </c>
      <c r="AK42" s="105">
        <f t="shared" si="12"/>
        <v>0.78908926337528074</v>
      </c>
      <c r="AL42" s="43">
        <v>52</v>
      </c>
      <c r="AM42" s="42">
        <v>29911745.149999999</v>
      </c>
      <c r="AN42" s="42">
        <v>26920570.48</v>
      </c>
      <c r="AO42" s="101">
        <v>0</v>
      </c>
      <c r="AP42" s="101">
        <v>0</v>
      </c>
      <c r="AQ42" s="105">
        <f t="shared" si="6"/>
        <v>0.73846021102838399</v>
      </c>
      <c r="AR42" s="102">
        <v>52</v>
      </c>
      <c r="AS42" s="101">
        <v>29911745.149999999</v>
      </c>
      <c r="AT42" s="101">
        <v>26920570.48</v>
      </c>
      <c r="AU42" s="105">
        <f t="shared" si="7"/>
        <v>0.73846021102838399</v>
      </c>
    </row>
    <row r="43" spans="1:47" s="58" customFormat="1" outlineLevel="1" x14ac:dyDescent="0.3">
      <c r="A43" s="92" t="s">
        <v>44</v>
      </c>
      <c r="B43" s="97">
        <v>52135498.781665921</v>
      </c>
      <c r="C43" s="51">
        <v>5</v>
      </c>
      <c r="D43" s="52">
        <v>47269484.100000001</v>
      </c>
      <c r="E43" s="52">
        <v>33088638.870000001</v>
      </c>
      <c r="F43" s="105">
        <f t="shared" si="1"/>
        <v>0.90666599926388136</v>
      </c>
      <c r="G43" s="48">
        <v>5</v>
      </c>
      <c r="H43" s="47">
        <v>47269484.100000001</v>
      </c>
      <c r="I43" s="47">
        <v>33088638.870000001</v>
      </c>
      <c r="J43" s="105">
        <f t="shared" si="2"/>
        <v>0.90666599926388136</v>
      </c>
      <c r="K43" s="48">
        <v>0</v>
      </c>
      <c r="L43" s="47">
        <v>0</v>
      </c>
      <c r="M43" s="49">
        <v>0</v>
      </c>
      <c r="N43" s="48">
        <v>4</v>
      </c>
      <c r="O43" s="47">
        <v>47174830</v>
      </c>
      <c r="P43" s="47">
        <v>33022381</v>
      </c>
      <c r="Q43" s="108">
        <f t="shared" si="11"/>
        <v>0.90485045894659399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3</v>
      </c>
      <c r="Y43" s="52">
        <v>46214830</v>
      </c>
      <c r="Z43" s="101">
        <v>32350381</v>
      </c>
      <c r="AA43" s="108">
        <f t="shared" si="3"/>
        <v>0.88643690153496724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4"/>
        <v>0.46383559311997985</v>
      </c>
      <c r="AG43" s="55">
        <v>0</v>
      </c>
      <c r="AH43" s="54">
        <v>0</v>
      </c>
      <c r="AI43" s="152">
        <v>67970</v>
      </c>
      <c r="AJ43" s="52">
        <f t="shared" si="5"/>
        <v>24182300</v>
      </c>
      <c r="AK43" s="105">
        <f t="shared" si="12"/>
        <v>0.46383559311997985</v>
      </c>
      <c r="AL43" s="53">
        <v>3</v>
      </c>
      <c r="AM43" s="52">
        <v>24182300</v>
      </c>
      <c r="AN43" s="52">
        <v>16927610</v>
      </c>
      <c r="AO43" s="52">
        <v>0</v>
      </c>
      <c r="AP43" s="52">
        <v>0</v>
      </c>
      <c r="AQ43" s="105">
        <f t="shared" si="6"/>
        <v>0.46383559311997985</v>
      </c>
      <c r="AR43" s="53">
        <v>3</v>
      </c>
      <c r="AS43" s="52">
        <v>24182300</v>
      </c>
      <c r="AT43" s="52">
        <v>16927610</v>
      </c>
      <c r="AU43" s="105">
        <f t="shared" si="7"/>
        <v>0.46383559311997985</v>
      </c>
    </row>
    <row r="44" spans="1:47" ht="14" thickBot="1" x14ac:dyDescent="0.35">
      <c r="A44" s="93" t="s">
        <v>45</v>
      </c>
      <c r="B44" s="98">
        <v>41284152.207413256</v>
      </c>
      <c r="C44" s="51">
        <v>4</v>
      </c>
      <c r="D44" s="52">
        <v>42815688.18</v>
      </c>
      <c r="E44" s="52">
        <v>34252550.539999999</v>
      </c>
      <c r="F44" s="105">
        <f t="shared" si="1"/>
        <v>1.0370974306288825</v>
      </c>
      <c r="G44" s="48">
        <v>4</v>
      </c>
      <c r="H44" s="47">
        <v>42815688.18</v>
      </c>
      <c r="I44" s="47">
        <v>34252550.539999999</v>
      </c>
      <c r="J44" s="105">
        <f t="shared" si="2"/>
        <v>1.0370974306288825</v>
      </c>
      <c r="K44" s="48">
        <v>0</v>
      </c>
      <c r="L44" s="47">
        <v>0</v>
      </c>
      <c r="M44" s="49">
        <v>0</v>
      </c>
      <c r="N44" s="48">
        <v>4</v>
      </c>
      <c r="O44" s="47">
        <v>41533840.240000002</v>
      </c>
      <c r="P44" s="47">
        <v>33227072.18</v>
      </c>
      <c r="Q44" s="108">
        <f t="shared" si="11"/>
        <v>1.0060480358499868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40830062.880000003</v>
      </c>
      <c r="Z44" s="52">
        <v>32664050.289999999</v>
      </c>
      <c r="AA44" s="108">
        <f t="shared" si="3"/>
        <v>0.9890008804072834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4"/>
        <v>0.75004792406611909</v>
      </c>
      <c r="AG44" s="55">
        <v>0</v>
      </c>
      <c r="AH44" s="54">
        <v>0</v>
      </c>
      <c r="AI44" s="152">
        <v>283263.28000000003</v>
      </c>
      <c r="AJ44" s="52">
        <f t="shared" si="5"/>
        <v>30965092.66</v>
      </c>
      <c r="AK44" s="105">
        <f t="shared" si="12"/>
        <v>0.75004792406611909</v>
      </c>
      <c r="AL44" s="53">
        <v>4</v>
      </c>
      <c r="AM44" s="52">
        <v>41354009.829999998</v>
      </c>
      <c r="AN44" s="52">
        <v>33083207.84</v>
      </c>
      <c r="AO44" s="52">
        <v>7150000</v>
      </c>
      <c r="AP44" s="52">
        <v>5720000</v>
      </c>
      <c r="AQ44" s="105">
        <f t="shared" si="6"/>
        <v>1.0016921171648572</v>
      </c>
      <c r="AR44" s="53">
        <v>4</v>
      </c>
      <c r="AS44" s="52">
        <v>40546799.600000001</v>
      </c>
      <c r="AT44" s="52">
        <v>32437439.649999999</v>
      </c>
      <c r="AU44" s="105">
        <f t="shared" si="7"/>
        <v>0.9821395724996661</v>
      </c>
    </row>
    <row r="45" spans="1:47" s="26" customFormat="1" ht="27.5" thickBot="1" x14ac:dyDescent="0.35">
      <c r="A45" s="86" t="s">
        <v>70</v>
      </c>
      <c r="B45" s="60">
        <f>SUM(B46:B48)</f>
        <v>419813453.46687651</v>
      </c>
      <c r="C45" s="67">
        <v>4791</v>
      </c>
      <c r="D45" s="68">
        <v>650559930</v>
      </c>
      <c r="E45" s="68">
        <v>552975937.99000001</v>
      </c>
      <c r="F45" s="118">
        <f>D45/B45</f>
        <v>1.5496405001497398</v>
      </c>
      <c r="G45" s="119">
        <v>4710</v>
      </c>
      <c r="H45" s="68">
        <v>638802310.50999999</v>
      </c>
      <c r="I45" s="68">
        <v>542981961.5</v>
      </c>
      <c r="J45" s="118">
        <f t="shared" si="2"/>
        <v>1.5216337285875041</v>
      </c>
      <c r="K45" s="119">
        <v>1278</v>
      </c>
      <c r="L45" s="120">
        <v>180276681.96000001</v>
      </c>
      <c r="M45" s="120">
        <v>153235178.84999999</v>
      </c>
      <c r="N45" s="119">
        <v>3334</v>
      </c>
      <c r="O45" s="120">
        <v>446226050.91000003</v>
      </c>
      <c r="P45" s="120">
        <v>379292057.37</v>
      </c>
      <c r="Q45" s="118">
        <f>O45/B45</f>
        <v>1.0629150810318362</v>
      </c>
      <c r="R45" s="119">
        <v>310</v>
      </c>
      <c r="S45" s="120">
        <v>43907391.159999996</v>
      </c>
      <c r="T45" s="120">
        <v>37321282.420000002</v>
      </c>
      <c r="U45" s="119">
        <v>415</v>
      </c>
      <c r="V45" s="120">
        <v>6570475.0199999996</v>
      </c>
      <c r="W45" s="120">
        <v>5585146.3399999999</v>
      </c>
      <c r="X45" s="119">
        <v>3024</v>
      </c>
      <c r="Y45" s="120">
        <v>395748184.73000002</v>
      </c>
      <c r="Z45" s="120">
        <v>336385628.61000001</v>
      </c>
      <c r="AA45" s="118">
        <f t="shared" si="3"/>
        <v>0.94267628029034745</v>
      </c>
      <c r="AB45" s="67">
        <v>2716</v>
      </c>
      <c r="AC45" s="67">
        <v>2900</v>
      </c>
      <c r="AD45" s="68">
        <v>350582801.39999998</v>
      </c>
      <c r="AE45" s="68">
        <v>297995379.39999998</v>
      </c>
      <c r="AF45" s="106">
        <f t="shared" si="4"/>
        <v>0.83509186879276875</v>
      </c>
      <c r="AG45" s="67">
        <v>62</v>
      </c>
      <c r="AH45" s="68">
        <v>8883453.0500000007</v>
      </c>
      <c r="AI45" s="68">
        <v>7111954.71</v>
      </c>
      <c r="AJ45" s="68">
        <f t="shared" si="5"/>
        <v>341699348.34999996</v>
      </c>
      <c r="AK45" s="106">
        <f t="shared" si="12"/>
        <v>0.81393139149829608</v>
      </c>
      <c r="AL45" s="67">
        <v>2775</v>
      </c>
      <c r="AM45" s="68">
        <v>376441932.72000003</v>
      </c>
      <c r="AN45" s="68">
        <v>319975640.12</v>
      </c>
      <c r="AO45" s="68">
        <v>200824297.58000001</v>
      </c>
      <c r="AP45" s="68">
        <v>170700652.03</v>
      </c>
      <c r="AQ45" s="106">
        <f t="shared" si="6"/>
        <v>0.89668858777938498</v>
      </c>
      <c r="AR45" s="67">
        <v>2441</v>
      </c>
      <c r="AS45" s="68">
        <v>308739250</v>
      </c>
      <c r="AT45" s="68">
        <v>262428360.00999999</v>
      </c>
      <c r="AU45" s="106">
        <f t="shared" si="7"/>
        <v>0.7354200954028256</v>
      </c>
    </row>
    <row r="46" spans="1:47" s="46" customFormat="1" x14ac:dyDescent="0.3">
      <c r="A46" s="87" t="s">
        <v>46</v>
      </c>
      <c r="B46" s="95">
        <v>109418.16895294118</v>
      </c>
      <c r="C46" s="107">
        <v>5</v>
      </c>
      <c r="D46" s="76">
        <v>99811</v>
      </c>
      <c r="E46" s="76">
        <v>84839.35</v>
      </c>
      <c r="F46" s="108">
        <f>D46/B46</f>
        <v>0.91219768119979183</v>
      </c>
      <c r="G46" s="77">
        <v>5</v>
      </c>
      <c r="H46" s="76">
        <v>99811</v>
      </c>
      <c r="I46" s="76">
        <v>84839.35</v>
      </c>
      <c r="J46" s="108">
        <f t="shared" si="2"/>
        <v>0.91219768119979183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4">O46/B46</f>
        <v>0.91219768119979183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3"/>
        <v>0.91219768119979183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4"/>
        <v>0.91219768119979183</v>
      </c>
      <c r="AG46" s="79">
        <v>0</v>
      </c>
      <c r="AH46" s="78">
        <v>0</v>
      </c>
      <c r="AI46" s="153">
        <v>0</v>
      </c>
      <c r="AJ46" s="76">
        <f t="shared" si="5"/>
        <v>99811</v>
      </c>
      <c r="AK46" s="108">
        <f t="shared" si="12"/>
        <v>0.91219768119979183</v>
      </c>
      <c r="AL46" s="77">
        <v>5</v>
      </c>
      <c r="AM46" s="76">
        <v>99811</v>
      </c>
      <c r="AN46" s="76">
        <v>84839.35</v>
      </c>
      <c r="AO46" s="76">
        <v>0</v>
      </c>
      <c r="AP46" s="76">
        <v>0</v>
      </c>
      <c r="AQ46" s="108">
        <f t="shared" si="6"/>
        <v>0.91219768119979183</v>
      </c>
      <c r="AR46" s="77">
        <v>5</v>
      </c>
      <c r="AS46" s="76">
        <v>99811</v>
      </c>
      <c r="AT46" s="76">
        <v>84839.35</v>
      </c>
      <c r="AU46" s="108">
        <f t="shared" si="7"/>
        <v>0.91219768119979183</v>
      </c>
    </row>
    <row r="47" spans="1:47" s="46" customFormat="1" x14ac:dyDescent="0.3">
      <c r="A47" s="88" t="s">
        <v>47</v>
      </c>
      <c r="B47" s="96">
        <v>406745359.76196474</v>
      </c>
      <c r="C47" s="146">
        <v>4654</v>
      </c>
      <c r="D47" s="42">
        <v>635955105.29999995</v>
      </c>
      <c r="E47" s="42">
        <v>540561837.08000004</v>
      </c>
      <c r="F47" s="108">
        <f t="shared" ref="F47:F48" si="15">D47/B47</f>
        <v>1.5635214761200305</v>
      </c>
      <c r="G47" s="43">
        <v>4573</v>
      </c>
      <c r="H47" s="42">
        <v>624197485.80999994</v>
      </c>
      <c r="I47" s="42">
        <v>530567860.58999997</v>
      </c>
      <c r="J47" s="108">
        <f t="shared" si="2"/>
        <v>1.5346148906905599</v>
      </c>
      <c r="K47" s="43">
        <v>1270</v>
      </c>
      <c r="L47" s="42">
        <v>178726355.96000001</v>
      </c>
      <c r="M47" s="44">
        <v>151917401.75</v>
      </c>
      <c r="N47" s="43">
        <v>3205</v>
      </c>
      <c r="O47" s="42">
        <v>433204800.63999999</v>
      </c>
      <c r="P47" s="42">
        <v>368223994.64999998</v>
      </c>
      <c r="Q47" s="108">
        <f t="shared" si="14"/>
        <v>1.0650516108985726</v>
      </c>
      <c r="R47" s="43">
        <v>298</v>
      </c>
      <c r="S47" s="42">
        <v>42925985.159999996</v>
      </c>
      <c r="T47" s="44">
        <v>36487087.32</v>
      </c>
      <c r="U47" s="43">
        <v>390</v>
      </c>
      <c r="V47" s="42">
        <v>6404261.1299999999</v>
      </c>
      <c r="W47" s="44">
        <v>5443864.5300000003</v>
      </c>
      <c r="X47" s="43">
        <v>2907</v>
      </c>
      <c r="Y47" s="42">
        <v>383874554.35000002</v>
      </c>
      <c r="Z47" s="44">
        <v>326293042.80000001</v>
      </c>
      <c r="AA47" s="108">
        <f t="shared" si="3"/>
        <v>0.94377119526243847</v>
      </c>
      <c r="AB47" s="43">
        <v>2604</v>
      </c>
      <c r="AC47" s="45">
        <v>2785</v>
      </c>
      <c r="AD47" s="42">
        <v>343607041.26999998</v>
      </c>
      <c r="AE47" s="42">
        <v>292065983.33999997</v>
      </c>
      <c r="AF47" s="108">
        <f t="shared" si="4"/>
        <v>0.84477187759704375</v>
      </c>
      <c r="AG47" s="45">
        <v>61</v>
      </c>
      <c r="AH47" s="44">
        <v>8873502.0500000007</v>
      </c>
      <c r="AI47" s="154">
        <v>7088074.9100000001</v>
      </c>
      <c r="AJ47" s="42">
        <f t="shared" si="5"/>
        <v>334733539.21999997</v>
      </c>
      <c r="AK47" s="108">
        <f t="shared" si="12"/>
        <v>0.8229560121248648</v>
      </c>
      <c r="AL47" s="131">
        <v>2654</v>
      </c>
      <c r="AM47" s="42">
        <v>364289051.79000002</v>
      </c>
      <c r="AN47" s="76">
        <v>309645691.38</v>
      </c>
      <c r="AO47" s="42">
        <v>190668002.47</v>
      </c>
      <c r="AP47" s="42">
        <v>162067801.19</v>
      </c>
      <c r="AQ47" s="108">
        <f t="shared" si="6"/>
        <v>0.89561944112451342</v>
      </c>
      <c r="AR47" s="43">
        <v>2342</v>
      </c>
      <c r="AS47" s="42">
        <v>302917561.42000002</v>
      </c>
      <c r="AT47" s="42">
        <v>257479924.75999999</v>
      </c>
      <c r="AU47" s="108">
        <f t="shared" si="7"/>
        <v>0.7447351374758725</v>
      </c>
    </row>
    <row r="48" spans="1:47" s="46" customFormat="1" ht="33.75" customHeight="1" thickBot="1" x14ac:dyDescent="0.35">
      <c r="A48" s="90" t="s">
        <v>48</v>
      </c>
      <c r="B48" s="98">
        <v>12958675.535958823</v>
      </c>
      <c r="C48" s="147">
        <v>132</v>
      </c>
      <c r="D48" s="47">
        <v>14505013.699999999</v>
      </c>
      <c r="E48" s="42">
        <v>12329261.560000001</v>
      </c>
      <c r="F48" s="108">
        <f t="shared" si="15"/>
        <v>1.1193284112832571</v>
      </c>
      <c r="G48" s="48">
        <v>132</v>
      </c>
      <c r="H48" s="47">
        <v>14505013.699999999</v>
      </c>
      <c r="I48" s="47">
        <v>12329261.560000001</v>
      </c>
      <c r="J48" s="108">
        <f t="shared" si="2"/>
        <v>1.1193284112832571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4"/>
        <v>0.9971265376731212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3"/>
        <v>0.90856656973384486</v>
      </c>
      <c r="AB48" s="48">
        <v>107</v>
      </c>
      <c r="AC48" s="50">
        <v>110</v>
      </c>
      <c r="AD48" s="47">
        <v>6875949.1299999999</v>
      </c>
      <c r="AE48" s="42">
        <v>5844556.71</v>
      </c>
      <c r="AF48" s="108">
        <f t="shared" si="4"/>
        <v>0.53060585635623314</v>
      </c>
      <c r="AG48" s="50">
        <v>1</v>
      </c>
      <c r="AH48" s="49">
        <v>9951</v>
      </c>
      <c r="AI48" s="155">
        <v>23879.8</v>
      </c>
      <c r="AJ48" s="47">
        <f t="shared" si="5"/>
        <v>6865998.1299999999</v>
      </c>
      <c r="AK48" s="108">
        <f t="shared" si="12"/>
        <v>0.52983795380536003</v>
      </c>
      <c r="AL48" s="48">
        <v>116</v>
      </c>
      <c r="AM48" s="47">
        <v>12053069.93</v>
      </c>
      <c r="AN48" s="47">
        <v>10245109.390000001</v>
      </c>
      <c r="AO48" s="47">
        <v>10156295.109999999</v>
      </c>
      <c r="AP48" s="47">
        <v>8632850.8399999999</v>
      </c>
      <c r="AQ48" s="108">
        <f t="shared" si="6"/>
        <v>0.93011588233335474</v>
      </c>
      <c r="AR48" s="48">
        <v>94</v>
      </c>
      <c r="AS48" s="47">
        <v>5721877.5800000001</v>
      </c>
      <c r="AT48" s="47">
        <v>4863595.9000000004</v>
      </c>
      <c r="AU48" s="108">
        <f t="shared" si="7"/>
        <v>0.44154802426547785</v>
      </c>
    </row>
    <row r="49" spans="1:47" s="26" customFormat="1" ht="48" customHeight="1" thickBot="1" x14ac:dyDescent="0.35">
      <c r="A49" s="86" t="s">
        <v>71</v>
      </c>
      <c r="B49" s="60">
        <v>600369918.63181829</v>
      </c>
      <c r="C49" s="130">
        <v>2025</v>
      </c>
      <c r="D49" s="68">
        <v>870800115.38999999</v>
      </c>
      <c r="E49" s="68">
        <v>653146530.13999999</v>
      </c>
      <c r="F49" s="106">
        <f>D49/B49</f>
        <v>1.4504392847903913</v>
      </c>
      <c r="G49" s="129">
        <v>1840</v>
      </c>
      <c r="H49" s="120">
        <v>625514736.76999998</v>
      </c>
      <c r="I49" s="120">
        <v>469182496.52999997</v>
      </c>
      <c r="J49" s="106">
        <f t="shared" si="2"/>
        <v>1.0418822085481634</v>
      </c>
      <c r="K49" s="119">
        <v>255</v>
      </c>
      <c r="L49" s="120">
        <v>239476360.81</v>
      </c>
      <c r="M49" s="120">
        <v>179607270.06</v>
      </c>
      <c r="N49" s="119">
        <v>1753</v>
      </c>
      <c r="O49" s="120">
        <v>540742453.54999995</v>
      </c>
      <c r="P49" s="120">
        <v>405603275.19999999</v>
      </c>
      <c r="Q49" s="118">
        <f t="shared" si="11"/>
        <v>0.90068212408492543</v>
      </c>
      <c r="R49" s="119">
        <v>7</v>
      </c>
      <c r="S49" s="120">
        <v>4075222.02</v>
      </c>
      <c r="T49" s="120">
        <v>3056416.5</v>
      </c>
      <c r="U49" s="119">
        <v>41</v>
      </c>
      <c r="V49" s="120">
        <v>8012587.1200000001</v>
      </c>
      <c r="W49" s="120">
        <v>6009440.3399999999</v>
      </c>
      <c r="X49" s="119">
        <v>1746</v>
      </c>
      <c r="Y49" s="120">
        <v>528654644.41000003</v>
      </c>
      <c r="Z49" s="68">
        <v>396537418.36000001</v>
      </c>
      <c r="AA49" s="118">
        <f t="shared" si="3"/>
        <v>0.88054818871463436</v>
      </c>
      <c r="AB49" s="67">
        <v>162</v>
      </c>
      <c r="AC49" s="67">
        <v>234</v>
      </c>
      <c r="AD49" s="68">
        <v>200258999.90000001</v>
      </c>
      <c r="AE49" s="68">
        <v>150194249.22999999</v>
      </c>
      <c r="AF49" s="106">
        <f t="shared" si="4"/>
        <v>0.33355935013594584</v>
      </c>
      <c r="AG49" s="67">
        <v>5</v>
      </c>
      <c r="AH49" s="68">
        <v>898204.38</v>
      </c>
      <c r="AI49" s="68">
        <v>2233189.8199999998</v>
      </c>
      <c r="AJ49" s="68">
        <f t="shared" si="5"/>
        <v>199360795.52000001</v>
      </c>
      <c r="AK49" s="106">
        <f t="shared" si="12"/>
        <v>0.33206326521875529</v>
      </c>
      <c r="AL49" s="67">
        <v>1712</v>
      </c>
      <c r="AM49" s="68">
        <v>455521192.49000001</v>
      </c>
      <c r="AN49" s="68">
        <v>341687329.20999998</v>
      </c>
      <c r="AO49" s="68">
        <v>121977508.70999999</v>
      </c>
      <c r="AP49" s="68">
        <v>91483131.390000001</v>
      </c>
      <c r="AQ49" s="106">
        <f t="shared" si="6"/>
        <v>0.75873420428539506</v>
      </c>
      <c r="AR49" s="67">
        <v>1689</v>
      </c>
      <c r="AS49" s="68">
        <v>403956320.83999997</v>
      </c>
      <c r="AT49" s="68">
        <v>303013675.49000001</v>
      </c>
      <c r="AU49" s="106">
        <f t="shared" si="7"/>
        <v>0.67284570446263392</v>
      </c>
    </row>
    <row r="50" spans="1:47" x14ac:dyDescent="0.3">
      <c r="A50" s="87" t="s">
        <v>49</v>
      </c>
      <c r="B50" s="95">
        <v>74490992.673506677</v>
      </c>
      <c r="C50" s="61">
        <v>60</v>
      </c>
      <c r="D50" s="62">
        <v>123604243.53</v>
      </c>
      <c r="E50" s="76">
        <v>92703182.519999996</v>
      </c>
      <c r="F50" s="108">
        <f t="shared" si="1"/>
        <v>1.6593179805208966</v>
      </c>
      <c r="G50" s="77">
        <v>56</v>
      </c>
      <c r="H50" s="76">
        <v>121330369.70999999</v>
      </c>
      <c r="I50" s="76">
        <v>90997777.159999996</v>
      </c>
      <c r="J50" s="108">
        <f t="shared" si="2"/>
        <v>1.6287924936346314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70663450.079999998</v>
      </c>
      <c r="P50" s="76">
        <v>52997587.399999999</v>
      </c>
      <c r="Q50" s="108">
        <f t="shared" si="11"/>
        <v>0.94861737699908544</v>
      </c>
      <c r="R50" s="77">
        <v>1</v>
      </c>
      <c r="S50" s="76">
        <v>34698.800000000003</v>
      </c>
      <c r="T50" s="78">
        <v>26024.1</v>
      </c>
      <c r="U50" s="77">
        <v>9</v>
      </c>
      <c r="V50" s="76">
        <v>2406903.2599999998</v>
      </c>
      <c r="W50" s="78">
        <v>1805177.44</v>
      </c>
      <c r="X50" s="64">
        <v>56</v>
      </c>
      <c r="Y50" s="62">
        <v>68221848.019999996</v>
      </c>
      <c r="Z50" s="62">
        <v>51166385.859999999</v>
      </c>
      <c r="AA50" s="108">
        <f t="shared" si="3"/>
        <v>0.91584023210719878</v>
      </c>
      <c r="AB50" s="77">
        <v>57</v>
      </c>
      <c r="AC50" s="79">
        <v>67</v>
      </c>
      <c r="AD50" s="76">
        <v>66290294.600000001</v>
      </c>
      <c r="AE50" s="76">
        <v>49717720.719999999</v>
      </c>
      <c r="AF50" s="105">
        <f t="shared" si="4"/>
        <v>0.88991020552712652</v>
      </c>
      <c r="AG50" s="66">
        <v>1</v>
      </c>
      <c r="AH50" s="65">
        <v>32938.699999999997</v>
      </c>
      <c r="AI50" s="63">
        <v>1615726.87</v>
      </c>
      <c r="AJ50" s="76">
        <f t="shared" si="5"/>
        <v>66257355.899999999</v>
      </c>
      <c r="AK50" s="105">
        <f t="shared" si="12"/>
        <v>0.8894680218641382</v>
      </c>
      <c r="AL50" s="64">
        <v>47</v>
      </c>
      <c r="AM50" s="76">
        <v>56713761.509999998</v>
      </c>
      <c r="AN50" s="76">
        <v>42535320.939999998</v>
      </c>
      <c r="AO50" s="62">
        <v>26362105.399999999</v>
      </c>
      <c r="AP50" s="62">
        <v>19771579.039999999</v>
      </c>
      <c r="AQ50" s="105">
        <f t="shared" si="6"/>
        <v>0.76135059387080373</v>
      </c>
      <c r="AR50" s="64">
        <v>41</v>
      </c>
      <c r="AS50" s="76">
        <v>46902095.420000002</v>
      </c>
      <c r="AT50" s="76">
        <v>35176571.399999999</v>
      </c>
      <c r="AU50" s="105">
        <f t="shared" si="7"/>
        <v>0.62963445292736864</v>
      </c>
    </row>
    <row r="51" spans="1:47" x14ac:dyDescent="0.3">
      <c r="A51" s="88" t="s">
        <v>50</v>
      </c>
      <c r="B51" s="96">
        <v>11351272.076065002</v>
      </c>
      <c r="C51" s="20">
        <v>2</v>
      </c>
      <c r="D51" s="21">
        <v>185791.93</v>
      </c>
      <c r="E51" s="42">
        <v>185791.93</v>
      </c>
      <c r="F51" s="108">
        <f t="shared" si="1"/>
        <v>1.6367498616455159E-2</v>
      </c>
      <c r="G51" s="43">
        <v>2</v>
      </c>
      <c r="H51" s="42">
        <v>185791.93</v>
      </c>
      <c r="I51" s="42">
        <v>185791.93</v>
      </c>
      <c r="J51" s="108">
        <f t="shared" si="2"/>
        <v>1.6367498616455159E-2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11"/>
        <v>1.6364256689052361E-2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f t="shared" si="3"/>
        <v>1.6364256689052361E-2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4"/>
        <v>0</v>
      </c>
      <c r="AG51" s="24">
        <v>0</v>
      </c>
      <c r="AH51" s="22">
        <v>0</v>
      </c>
      <c r="AI51" s="31">
        <v>0</v>
      </c>
      <c r="AJ51" s="42">
        <f t="shared" si="5"/>
        <v>0</v>
      </c>
      <c r="AK51" s="105">
        <f t="shared" si="12"/>
        <v>0</v>
      </c>
      <c r="AL51" s="23">
        <v>2</v>
      </c>
      <c r="AM51" s="42">
        <v>185755.13</v>
      </c>
      <c r="AN51" s="42">
        <v>185755.13</v>
      </c>
      <c r="AO51" s="21">
        <v>0</v>
      </c>
      <c r="AP51" s="21">
        <v>0</v>
      </c>
      <c r="AQ51" s="105">
        <f t="shared" si="6"/>
        <v>1.6364256689052361E-2</v>
      </c>
      <c r="AR51" s="23">
        <v>2</v>
      </c>
      <c r="AS51" s="42">
        <v>185755.13</v>
      </c>
      <c r="AT51" s="42">
        <v>185755.13</v>
      </c>
      <c r="AU51" s="105">
        <f t="shared" si="7"/>
        <v>1.6364256689052361E-2</v>
      </c>
    </row>
    <row r="52" spans="1:47" x14ac:dyDescent="0.3">
      <c r="A52" s="88" t="s">
        <v>51</v>
      </c>
      <c r="B52" s="96">
        <v>285655365.7818867</v>
      </c>
      <c r="C52" s="141">
        <v>1571</v>
      </c>
      <c r="D52" s="21">
        <v>280380027.88999999</v>
      </c>
      <c r="E52" s="42">
        <v>210285017.53999999</v>
      </c>
      <c r="F52" s="108">
        <f t="shared" si="1"/>
        <v>0.98153250901677547</v>
      </c>
      <c r="G52" s="131">
        <v>1550</v>
      </c>
      <c r="H52" s="42">
        <v>264754317.06</v>
      </c>
      <c r="I52" s="42">
        <v>198565734.41999999</v>
      </c>
      <c r="J52" s="108">
        <f t="shared" si="2"/>
        <v>0.92683124062915112</v>
      </c>
      <c r="K52" s="43">
        <v>96</v>
      </c>
      <c r="L52" s="42">
        <v>19054648.359999999</v>
      </c>
      <c r="M52" s="44">
        <v>14290986.060000001</v>
      </c>
      <c r="N52" s="43">
        <v>1458</v>
      </c>
      <c r="O52" s="42">
        <v>247429097.30000001</v>
      </c>
      <c r="P52" s="42">
        <v>185571819.87</v>
      </c>
      <c r="Q52" s="108">
        <f t="shared" si="11"/>
        <v>0.86618046408036142</v>
      </c>
      <c r="R52" s="43">
        <v>2</v>
      </c>
      <c r="S52" s="42">
        <v>30415.58</v>
      </c>
      <c r="T52" s="44">
        <v>22811.68</v>
      </c>
      <c r="U52" s="43">
        <v>5</v>
      </c>
      <c r="V52" s="42">
        <v>449859.75</v>
      </c>
      <c r="W52" s="44">
        <v>337394.81</v>
      </c>
      <c r="X52" s="23">
        <v>1456</v>
      </c>
      <c r="Y52" s="21">
        <v>246948821.97</v>
      </c>
      <c r="Z52" s="21">
        <v>185211613.38</v>
      </c>
      <c r="AA52" s="108">
        <f t="shared" si="3"/>
        <v>0.86449915370593378</v>
      </c>
      <c r="AB52" s="43">
        <v>27</v>
      </c>
      <c r="AC52" s="24">
        <v>45</v>
      </c>
      <c r="AD52" s="21">
        <v>55121812.079999998</v>
      </c>
      <c r="AE52" s="62">
        <v>41341358.920000002</v>
      </c>
      <c r="AF52" s="105">
        <f t="shared" si="4"/>
        <v>0.19296613571084983</v>
      </c>
      <c r="AG52" s="24">
        <v>1</v>
      </c>
      <c r="AH52" s="22">
        <v>400000</v>
      </c>
      <c r="AI52" s="31">
        <v>192471</v>
      </c>
      <c r="AJ52" s="21">
        <f t="shared" si="5"/>
        <v>54721812.079999998</v>
      </c>
      <c r="AK52" s="105">
        <f t="shared" si="12"/>
        <v>0.19156584694363157</v>
      </c>
      <c r="AL52" s="43">
        <v>1449</v>
      </c>
      <c r="AM52" s="42">
        <v>228065350.69999999</v>
      </c>
      <c r="AN52" s="42">
        <v>171049009.88999999</v>
      </c>
      <c r="AO52" s="21">
        <v>74450665.900000006</v>
      </c>
      <c r="AP52" s="21">
        <v>55837999.359999999</v>
      </c>
      <c r="AQ52" s="105">
        <f t="shared" si="6"/>
        <v>0.79839337194225923</v>
      </c>
      <c r="AR52" s="23">
        <v>1444</v>
      </c>
      <c r="AS52" s="42">
        <v>196733237.63999999</v>
      </c>
      <c r="AT52" s="42">
        <v>147549925.09999999</v>
      </c>
      <c r="AU52" s="105">
        <f t="shared" si="7"/>
        <v>0.68870835701443267</v>
      </c>
    </row>
    <row r="53" spans="1:47" ht="27.5" thickBot="1" x14ac:dyDescent="0.35">
      <c r="A53" s="90" t="s">
        <v>52</v>
      </c>
      <c r="B53" s="98">
        <v>228872288.10035998</v>
      </c>
      <c r="C53" s="36">
        <v>392</v>
      </c>
      <c r="D53" s="32">
        <v>466630052.04000002</v>
      </c>
      <c r="E53" s="47">
        <v>349972538.14999998</v>
      </c>
      <c r="F53" s="108">
        <f t="shared" si="1"/>
        <v>2.0388228558076187</v>
      </c>
      <c r="G53" s="48">
        <v>232</v>
      </c>
      <c r="H53" s="47">
        <v>239244258.06999999</v>
      </c>
      <c r="I53" s="47">
        <v>179433193.02000001</v>
      </c>
      <c r="J53" s="108">
        <f t="shared" si="2"/>
        <v>1.0453177186968652</v>
      </c>
      <c r="K53" s="48">
        <v>156</v>
      </c>
      <c r="L53" s="47">
        <v>218317931.44999999</v>
      </c>
      <c r="M53" s="49">
        <v>163738448.25</v>
      </c>
      <c r="N53" s="48">
        <v>236</v>
      </c>
      <c r="O53" s="47">
        <v>222464151.03999999</v>
      </c>
      <c r="P53" s="47">
        <v>166848112.80000001</v>
      </c>
      <c r="Q53" s="108">
        <f t="shared" si="11"/>
        <v>0.97200125400262516</v>
      </c>
      <c r="R53" s="48">
        <v>4</v>
      </c>
      <c r="S53" s="47">
        <v>4010107.64</v>
      </c>
      <c r="T53" s="49">
        <v>3007580.72</v>
      </c>
      <c r="U53" s="48">
        <v>27</v>
      </c>
      <c r="V53" s="47">
        <v>5155824.1100000003</v>
      </c>
      <c r="W53" s="49">
        <v>3866868.09</v>
      </c>
      <c r="X53" s="34">
        <v>232</v>
      </c>
      <c r="Y53" s="32">
        <v>213298219.28999999</v>
      </c>
      <c r="Z53" s="32">
        <v>159973663.99000001</v>
      </c>
      <c r="AA53" s="108">
        <f t="shared" si="3"/>
        <v>0.93195301650704521</v>
      </c>
      <c r="AB53" s="48">
        <v>78</v>
      </c>
      <c r="AC53" s="35">
        <v>122</v>
      </c>
      <c r="AD53" s="32">
        <v>78846893.219999999</v>
      </c>
      <c r="AE53" s="62">
        <v>59135169.590000004</v>
      </c>
      <c r="AF53" s="105">
        <f t="shared" si="4"/>
        <v>0.34450170387349743</v>
      </c>
      <c r="AG53" s="35">
        <v>3</v>
      </c>
      <c r="AH53" s="37">
        <v>465265.68</v>
      </c>
      <c r="AI53" s="33">
        <v>424991.95</v>
      </c>
      <c r="AJ53" s="32">
        <f t="shared" si="5"/>
        <v>78381627.539999992</v>
      </c>
      <c r="AK53" s="105">
        <f t="shared" si="12"/>
        <v>0.34246884229876634</v>
      </c>
      <c r="AL53" s="48">
        <v>214</v>
      </c>
      <c r="AM53" s="47">
        <v>170556325.15000001</v>
      </c>
      <c r="AN53" s="47">
        <v>127917243.25</v>
      </c>
      <c r="AO53" s="32">
        <v>21164737.41</v>
      </c>
      <c r="AP53" s="32">
        <v>15873552.99</v>
      </c>
      <c r="AQ53" s="105">
        <f t="shared" si="6"/>
        <v>0.74520304124897574</v>
      </c>
      <c r="AR53" s="34">
        <v>202</v>
      </c>
      <c r="AS53" s="47">
        <v>160135232.65000001</v>
      </c>
      <c r="AT53" s="47">
        <v>120101423.86</v>
      </c>
      <c r="AU53" s="105">
        <f t="shared" si="7"/>
        <v>0.69967069398887238</v>
      </c>
    </row>
    <row r="54" spans="1:47" s="26" customFormat="1" ht="27.5" thickBot="1" x14ac:dyDescent="0.35">
      <c r="A54" s="86" t="s">
        <v>72</v>
      </c>
      <c r="B54" s="60">
        <v>1176091.906</v>
      </c>
      <c r="C54" s="67">
        <v>10</v>
      </c>
      <c r="D54" s="120">
        <v>3660935.08</v>
      </c>
      <c r="E54" s="120">
        <v>2745701.3</v>
      </c>
      <c r="F54" s="118">
        <f t="shared" si="1"/>
        <v>3.1127967647113457</v>
      </c>
      <c r="G54" s="119">
        <v>1</v>
      </c>
      <c r="H54" s="120">
        <v>1129660.8400000001</v>
      </c>
      <c r="I54" s="120">
        <v>847245.63</v>
      </c>
      <c r="J54" s="118">
        <f t="shared" si="2"/>
        <v>0.96052088636685173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11"/>
        <v>0.95895638278459516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f t="shared" si="3"/>
        <v>0.95895638278459516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4"/>
        <v>0.95895638278459516</v>
      </c>
      <c r="AG54" s="67">
        <v>0</v>
      </c>
      <c r="AH54" s="68">
        <v>0</v>
      </c>
      <c r="AI54" s="68">
        <v>0</v>
      </c>
      <c r="AJ54" s="68">
        <f t="shared" si="5"/>
        <v>1127820.8400000001</v>
      </c>
      <c r="AK54" s="106">
        <f t="shared" si="12"/>
        <v>0.95895638278459516</v>
      </c>
      <c r="AL54" s="67">
        <v>0</v>
      </c>
      <c r="AM54" s="68">
        <v>0</v>
      </c>
      <c r="AN54" s="68">
        <v>0</v>
      </c>
      <c r="AO54" s="68">
        <v>0</v>
      </c>
      <c r="AP54" s="68">
        <v>0</v>
      </c>
      <c r="AQ54" s="106">
        <f t="shared" si="6"/>
        <v>0</v>
      </c>
      <c r="AR54" s="67">
        <v>0</v>
      </c>
      <c r="AS54" s="68">
        <v>0</v>
      </c>
      <c r="AT54" s="68">
        <v>0</v>
      </c>
      <c r="AU54" s="106">
        <f t="shared" si="7"/>
        <v>0</v>
      </c>
    </row>
    <row r="55" spans="1:47" x14ac:dyDescent="0.3">
      <c r="A55" s="87" t="s">
        <v>53</v>
      </c>
      <c r="B55" s="95">
        <v>1176091.906</v>
      </c>
      <c r="C55" s="61">
        <v>4</v>
      </c>
      <c r="D55" s="62">
        <v>3030195.58</v>
      </c>
      <c r="E55" s="62">
        <v>2272646.6800000002</v>
      </c>
      <c r="F55" s="105">
        <f t="shared" si="1"/>
        <v>2.5764955651348562</v>
      </c>
      <c r="G55" s="77">
        <v>1</v>
      </c>
      <c r="H55" s="76">
        <v>1129660.8400000001</v>
      </c>
      <c r="I55" s="76">
        <v>847245.63</v>
      </c>
      <c r="J55" s="105">
        <f t="shared" si="2"/>
        <v>0.96052088636685173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11"/>
        <v>0.95895638278459516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f t="shared" si="3"/>
        <v>0.95895638278459516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4"/>
        <v>0.95895638278459516</v>
      </c>
      <c r="AG55" s="66">
        <v>0</v>
      </c>
      <c r="AH55" s="65">
        <v>0</v>
      </c>
      <c r="AI55" s="63">
        <v>0</v>
      </c>
      <c r="AJ55" s="62">
        <f t="shared" si="5"/>
        <v>1127820.8400000001</v>
      </c>
      <c r="AK55" s="105">
        <f t="shared" si="12"/>
        <v>0.95895638278459516</v>
      </c>
      <c r="AL55" s="80">
        <v>0</v>
      </c>
      <c r="AM55" s="62">
        <v>0</v>
      </c>
      <c r="AN55" s="62">
        <v>0</v>
      </c>
      <c r="AO55" s="62">
        <v>0</v>
      </c>
      <c r="AP55" s="62">
        <v>0</v>
      </c>
      <c r="AQ55" s="105">
        <f t="shared" si="6"/>
        <v>0</v>
      </c>
      <c r="AR55" s="64">
        <v>0</v>
      </c>
      <c r="AS55" s="62">
        <v>0</v>
      </c>
      <c r="AT55" s="62">
        <v>0</v>
      </c>
      <c r="AU55" s="105">
        <f t="shared" si="7"/>
        <v>0</v>
      </c>
    </row>
    <row r="56" spans="1:47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>
        <v>0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31">
        <v>0</v>
      </c>
      <c r="AJ56" s="21">
        <f t="shared" si="5"/>
        <v>0</v>
      </c>
      <c r="AK56" s="105">
        <v>0</v>
      </c>
      <c r="AL56" s="23">
        <v>0</v>
      </c>
      <c r="AM56" s="21">
        <v>0</v>
      </c>
      <c r="AN56" s="21">
        <v>0</v>
      </c>
      <c r="AO56" s="21">
        <v>0</v>
      </c>
      <c r="AP56" s="21">
        <v>0</v>
      </c>
      <c r="AQ56" s="105">
        <v>0</v>
      </c>
      <c r="AR56" s="23">
        <v>0</v>
      </c>
      <c r="AS56" s="21">
        <v>0</v>
      </c>
      <c r="AT56" s="21">
        <v>0</v>
      </c>
      <c r="AU56" s="105">
        <v>0</v>
      </c>
    </row>
    <row r="57" spans="1:47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>
        <v>0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3">
        <v>0</v>
      </c>
      <c r="AJ57" s="32">
        <f t="shared" si="5"/>
        <v>0</v>
      </c>
      <c r="AK57" s="105">
        <v>0</v>
      </c>
      <c r="AL57" s="34">
        <v>0</v>
      </c>
      <c r="AM57" s="32">
        <v>0</v>
      </c>
      <c r="AN57" s="32">
        <v>0</v>
      </c>
      <c r="AO57" s="32">
        <v>0</v>
      </c>
      <c r="AP57" s="32">
        <v>0</v>
      </c>
      <c r="AQ57" s="105">
        <v>0</v>
      </c>
      <c r="AR57" s="34">
        <v>0</v>
      </c>
      <c r="AS57" s="32">
        <v>0</v>
      </c>
      <c r="AT57" s="32">
        <v>0</v>
      </c>
      <c r="AU57" s="105">
        <v>0</v>
      </c>
    </row>
    <row r="58" spans="1:47" ht="14" thickBot="1" x14ac:dyDescent="0.35">
      <c r="A58" s="86" t="s">
        <v>73</v>
      </c>
      <c r="B58" s="60">
        <v>190698334.74883339</v>
      </c>
      <c r="C58" s="67">
        <v>222</v>
      </c>
      <c r="D58" s="68">
        <v>198969781.55000001</v>
      </c>
      <c r="E58" s="68">
        <v>149227335.49000001</v>
      </c>
      <c r="F58" s="106">
        <f t="shared" si="1"/>
        <v>1.0433745098616662</v>
      </c>
      <c r="G58" s="119">
        <v>222</v>
      </c>
      <c r="H58" s="120">
        <v>198969781.55000001</v>
      </c>
      <c r="I58" s="120">
        <v>149227335.49000001</v>
      </c>
      <c r="J58" s="106">
        <f t="shared" si="2"/>
        <v>1.0433745098616662</v>
      </c>
      <c r="K58" s="119">
        <v>6</v>
      </c>
      <c r="L58" s="120">
        <v>1549611.41</v>
      </c>
      <c r="M58" s="120">
        <v>1162208.55</v>
      </c>
      <c r="N58" s="119">
        <v>214</v>
      </c>
      <c r="O58" s="120">
        <v>190366831.44999999</v>
      </c>
      <c r="P58" s="120">
        <v>142775122.93000001</v>
      </c>
      <c r="Q58" s="118">
        <f t="shared" si="11"/>
        <v>0.99826163506215182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214</v>
      </c>
      <c r="Y58" s="120">
        <v>188403659.11000001</v>
      </c>
      <c r="Z58" s="68">
        <v>141302743.66999999</v>
      </c>
      <c r="AA58" s="118">
        <f t="shared" si="3"/>
        <v>0.98796698648755554</v>
      </c>
      <c r="AB58" s="67">
        <v>202</v>
      </c>
      <c r="AC58" s="67">
        <v>286</v>
      </c>
      <c r="AD58" s="68">
        <v>178679122.25</v>
      </c>
      <c r="AE58" s="68">
        <v>134009340.66</v>
      </c>
      <c r="AF58" s="106">
        <f t="shared" si="4"/>
        <v>0.93697264050751283</v>
      </c>
      <c r="AG58" s="67">
        <v>0</v>
      </c>
      <c r="AH58" s="67">
        <v>0</v>
      </c>
      <c r="AI58" s="67">
        <v>4128521.32</v>
      </c>
      <c r="AJ58" s="68">
        <f t="shared" si="5"/>
        <v>178679122.25</v>
      </c>
      <c r="AK58" s="106">
        <f>AJ58/B58</f>
        <v>0.93697264050751283</v>
      </c>
      <c r="AL58" s="67">
        <v>193</v>
      </c>
      <c r="AM58" s="68">
        <v>173925660.09</v>
      </c>
      <c r="AN58" s="68">
        <v>130444243.98</v>
      </c>
      <c r="AO58" s="67">
        <v>0</v>
      </c>
      <c r="AP58" s="67">
        <v>0</v>
      </c>
      <c r="AQ58" s="106">
        <f t="shared" si="6"/>
        <v>0.91204603500641745</v>
      </c>
      <c r="AR58" s="67">
        <v>193</v>
      </c>
      <c r="AS58" s="68">
        <v>173925660.09</v>
      </c>
      <c r="AT58" s="68">
        <v>130444243.98</v>
      </c>
      <c r="AU58" s="106">
        <f t="shared" si="7"/>
        <v>0.91204603500641745</v>
      </c>
    </row>
    <row r="59" spans="1:47" ht="14" thickBot="1" x14ac:dyDescent="0.35">
      <c r="A59" s="94" t="s">
        <v>56</v>
      </c>
      <c r="B59" s="99">
        <v>190698334.74883339</v>
      </c>
      <c r="C59" s="81">
        <v>222</v>
      </c>
      <c r="D59" s="82">
        <v>198969781.55000001</v>
      </c>
      <c r="E59" s="109">
        <v>149227335.49000001</v>
      </c>
      <c r="F59" s="108">
        <f t="shared" si="1"/>
        <v>1.0433745098616662</v>
      </c>
      <c r="G59" s="127">
        <v>222</v>
      </c>
      <c r="H59" s="109">
        <v>198969781.55000001</v>
      </c>
      <c r="I59" s="109">
        <v>149227335.49000001</v>
      </c>
      <c r="J59" s="108">
        <f t="shared" si="2"/>
        <v>1.0433745098616662</v>
      </c>
      <c r="K59" s="127">
        <v>6</v>
      </c>
      <c r="L59" s="109">
        <v>1549611.41</v>
      </c>
      <c r="M59" s="128">
        <v>1162208.55</v>
      </c>
      <c r="N59" s="127">
        <v>214</v>
      </c>
      <c r="O59" s="109">
        <v>190366831.44999999</v>
      </c>
      <c r="P59" s="109">
        <v>142775122.93000001</v>
      </c>
      <c r="Q59" s="108">
        <f t="shared" si="11"/>
        <v>0.99826163506215182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214</v>
      </c>
      <c r="Y59" s="82">
        <v>188403659.11000001</v>
      </c>
      <c r="Z59" s="82">
        <v>141302743.66999999</v>
      </c>
      <c r="AA59" s="108">
        <f t="shared" si="3"/>
        <v>0.98796698648755554</v>
      </c>
      <c r="AB59" s="83">
        <v>202</v>
      </c>
      <c r="AC59" s="85">
        <v>286</v>
      </c>
      <c r="AD59" s="82">
        <v>178679122.25</v>
      </c>
      <c r="AE59" s="82">
        <v>134009340.66</v>
      </c>
      <c r="AF59" s="105">
        <f t="shared" si="4"/>
        <v>0.93697264050751283</v>
      </c>
      <c r="AG59" s="85">
        <v>0</v>
      </c>
      <c r="AH59" s="84">
        <v>0</v>
      </c>
      <c r="AI59" s="156">
        <v>4128521.32</v>
      </c>
      <c r="AJ59" s="82">
        <f t="shared" si="5"/>
        <v>178679122.25</v>
      </c>
      <c r="AK59" s="105">
        <f>AJ59/B59</f>
        <v>0.93697264050751283</v>
      </c>
      <c r="AL59" s="83">
        <v>193</v>
      </c>
      <c r="AM59" s="109">
        <v>173925660.09</v>
      </c>
      <c r="AN59" s="109">
        <v>130444243.98</v>
      </c>
      <c r="AO59" s="82">
        <v>0</v>
      </c>
      <c r="AP59" s="82">
        <v>0</v>
      </c>
      <c r="AQ59" s="105">
        <f t="shared" si="6"/>
        <v>0.91204603500641745</v>
      </c>
      <c r="AR59" s="83">
        <v>193</v>
      </c>
      <c r="AS59" s="82">
        <v>173925660.09</v>
      </c>
      <c r="AT59" s="82">
        <v>130444243.98</v>
      </c>
      <c r="AU59" s="105">
        <f t="shared" si="7"/>
        <v>0.91204603500641745</v>
      </c>
    </row>
    <row r="60" spans="1:47" ht="18" thickBot="1" x14ac:dyDescent="0.35">
      <c r="A60" s="139" t="s">
        <v>57</v>
      </c>
      <c r="B60" s="140">
        <f>SUM(B6+B28+B40+B45+B49+B54+B58)</f>
        <v>3194756825.0015516</v>
      </c>
      <c r="C60" s="133">
        <f t="shared" ref="C60:AT60" si="16">C58+C54+C49+C45+C40+C28+C6</f>
        <v>17571</v>
      </c>
      <c r="D60" s="134">
        <f t="shared" si="16"/>
        <v>5151119540.2800007</v>
      </c>
      <c r="E60" s="134">
        <f t="shared" si="16"/>
        <v>3872308140.1800003</v>
      </c>
      <c r="F60" s="135">
        <f>D60/B60</f>
        <v>1.6123667065888494</v>
      </c>
      <c r="G60" s="136">
        <f t="shared" si="16"/>
        <v>15451</v>
      </c>
      <c r="H60" s="137">
        <f t="shared" si="16"/>
        <v>3552768064.5200005</v>
      </c>
      <c r="I60" s="137">
        <f t="shared" si="16"/>
        <v>2672368774.3899999</v>
      </c>
      <c r="J60" s="135">
        <f t="shared" si="2"/>
        <v>1.1120621252662242</v>
      </c>
      <c r="K60" s="136">
        <f t="shared" si="16"/>
        <v>3078</v>
      </c>
      <c r="L60" s="137">
        <f t="shared" si="16"/>
        <v>1407975790.79</v>
      </c>
      <c r="M60" s="137">
        <f t="shared" si="16"/>
        <v>1069985054.74</v>
      </c>
      <c r="N60" s="136">
        <f t="shared" si="16"/>
        <v>13518</v>
      </c>
      <c r="O60" s="137">
        <f t="shared" si="16"/>
        <v>3358284556.8500004</v>
      </c>
      <c r="P60" s="137">
        <f t="shared" si="16"/>
        <v>2515705938.3100004</v>
      </c>
      <c r="Q60" s="138">
        <f>O60/B60</f>
        <v>1.0511862845299249</v>
      </c>
      <c r="R60" s="136">
        <f t="shared" si="16"/>
        <v>503</v>
      </c>
      <c r="S60" s="137">
        <f t="shared" si="16"/>
        <v>312317029.13999999</v>
      </c>
      <c r="T60" s="137">
        <f t="shared" si="16"/>
        <v>237675158.73000002</v>
      </c>
      <c r="U60" s="136">
        <f t="shared" si="16"/>
        <v>802</v>
      </c>
      <c r="V60" s="137">
        <f t="shared" si="16"/>
        <v>27197654.050000001</v>
      </c>
      <c r="W60" s="137">
        <f t="shared" si="16"/>
        <v>21186996.420000002</v>
      </c>
      <c r="X60" s="136">
        <f t="shared" si="16"/>
        <v>13015</v>
      </c>
      <c r="Y60" s="137">
        <f t="shared" si="16"/>
        <v>3018769873.6600003</v>
      </c>
      <c r="Z60" s="134">
        <f t="shared" si="16"/>
        <v>2256843783.1599998</v>
      </c>
      <c r="AA60" s="138">
        <f t="shared" si="3"/>
        <v>0.94491381942928765</v>
      </c>
      <c r="AB60" s="133">
        <f t="shared" si="16"/>
        <v>9105</v>
      </c>
      <c r="AC60" s="133">
        <f t="shared" si="16"/>
        <v>9946</v>
      </c>
      <c r="AD60" s="134">
        <f t="shared" si="16"/>
        <v>1960735973.8600001</v>
      </c>
      <c r="AE60" s="134">
        <f t="shared" si="16"/>
        <v>1461713614.0999999</v>
      </c>
      <c r="AF60" s="135">
        <f>AD60/B60</f>
        <v>0.61373559280495404</v>
      </c>
      <c r="AG60" s="133">
        <f t="shared" si="16"/>
        <v>126</v>
      </c>
      <c r="AH60" s="134">
        <f t="shared" si="16"/>
        <v>22730894.48</v>
      </c>
      <c r="AI60" s="134">
        <v>43956862.390000001</v>
      </c>
      <c r="AJ60" s="134">
        <f t="shared" si="5"/>
        <v>1938005079.3800001</v>
      </c>
      <c r="AK60" s="135">
        <f>AJ60/B60</f>
        <v>0.60662053030563878</v>
      </c>
      <c r="AL60" s="133">
        <f t="shared" si="16"/>
        <v>12499</v>
      </c>
      <c r="AM60" s="134">
        <f t="shared" si="16"/>
        <v>2620489835.3400002</v>
      </c>
      <c r="AN60" s="134">
        <f t="shared" si="16"/>
        <v>1957255111.7399998</v>
      </c>
      <c r="AO60" s="134">
        <f t="shared" si="16"/>
        <v>1046855466.1300001</v>
      </c>
      <c r="AP60" s="134">
        <f t="shared" si="16"/>
        <v>805581526.00999999</v>
      </c>
      <c r="AQ60" s="135">
        <f>AM60/B60</f>
        <v>0.8202470419133473</v>
      </c>
      <c r="AR60" s="133">
        <f t="shared" si="16"/>
        <v>11872</v>
      </c>
      <c r="AS60" s="134">
        <f t="shared" si="16"/>
        <v>2278711892.2799997</v>
      </c>
      <c r="AT60" s="134">
        <f t="shared" si="16"/>
        <v>1694107877.5699999</v>
      </c>
      <c r="AU60" s="135">
        <f>AS60/B60</f>
        <v>0.71326614734719063</v>
      </c>
    </row>
    <row r="61" spans="1:47" ht="21" hidden="1" customHeight="1" x14ac:dyDescent="0.3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A61" s="118" t="e">
        <f t="shared" si="3"/>
        <v>#DIV/0!</v>
      </c>
      <c r="AD61" s="10"/>
      <c r="AH61" s="9"/>
      <c r="AI61" s="9"/>
      <c r="AJ61" s="9"/>
      <c r="AK61" s="9"/>
      <c r="AM61" s="110"/>
      <c r="AN61" s="110"/>
      <c r="AO61" s="110"/>
      <c r="AP61" s="110"/>
    </row>
    <row r="62" spans="1:47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A62" s="118" t="e">
        <f t="shared" si="3"/>
        <v>#DIV/0!</v>
      </c>
      <c r="AD62" s="29"/>
      <c r="AE62" s="115"/>
    </row>
    <row r="63" spans="1:47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7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S64" s="114"/>
    </row>
    <row r="65" spans="1:47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7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3">
      <c r="B67" s="27"/>
      <c r="O67" s="11"/>
      <c r="P67" s="11"/>
      <c r="X67" s="28"/>
      <c r="Y67" s="29"/>
      <c r="Z67" s="29"/>
      <c r="AS67" s="25"/>
    </row>
    <row r="68" spans="1:47" x14ac:dyDescent="0.3">
      <c r="B68" s="27"/>
      <c r="O68" s="11"/>
      <c r="X68" s="28"/>
      <c r="Y68" s="29"/>
      <c r="Z68" s="29"/>
    </row>
    <row r="69" spans="1:47" x14ac:dyDescent="0.3">
      <c r="B69" s="27"/>
      <c r="O69" s="11"/>
      <c r="X69" s="28"/>
      <c r="Y69" s="29"/>
      <c r="Z69" s="29"/>
    </row>
    <row r="70" spans="1:47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S70" s="25"/>
      <c r="AT70" s="25"/>
    </row>
    <row r="71" spans="1:47" x14ac:dyDescent="0.3">
      <c r="B71" s="27"/>
      <c r="X71" s="28"/>
      <c r="Y71" s="29"/>
      <c r="Z71" s="29"/>
    </row>
    <row r="72" spans="1:47" x14ac:dyDescent="0.3">
      <c r="B72" s="27"/>
      <c r="X72" s="28"/>
      <c r="Y72" s="29"/>
      <c r="Z72" s="29"/>
    </row>
    <row r="73" spans="1:47" x14ac:dyDescent="0.3">
      <c r="B73" s="27"/>
      <c r="D73" s="25"/>
      <c r="E73" s="25"/>
      <c r="G73" s="25"/>
      <c r="H73" s="25"/>
      <c r="I73" s="25"/>
      <c r="J73" s="25"/>
      <c r="N73" s="25"/>
      <c r="O73" s="25"/>
      <c r="P73" s="25"/>
      <c r="Q73" s="25"/>
      <c r="R73" s="25"/>
      <c r="AS73" s="25"/>
      <c r="AT73" s="25"/>
    </row>
    <row r="74" spans="1:47" x14ac:dyDescent="0.3">
      <c r="B74" s="27"/>
      <c r="O74" s="11"/>
      <c r="P74" s="11"/>
      <c r="X74" s="28"/>
      <c r="Y74" s="29"/>
      <c r="Z74" s="29"/>
    </row>
    <row r="75" spans="1:47" x14ac:dyDescent="0.3">
      <c r="B75" s="27"/>
      <c r="X75" s="28"/>
      <c r="Y75" s="29"/>
      <c r="Z75" s="29"/>
      <c r="AD75" s="28"/>
      <c r="AE75" s="28"/>
    </row>
    <row r="76" spans="1:47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7" x14ac:dyDescent="0.3">
      <c r="B77" s="27"/>
      <c r="X77" s="28"/>
      <c r="Y77" s="29"/>
      <c r="Z77" s="29"/>
    </row>
    <row r="78" spans="1:47" x14ac:dyDescent="0.3">
      <c r="B78" s="27"/>
      <c r="X78" s="28"/>
      <c r="Y78" s="29"/>
      <c r="Z78" s="29"/>
    </row>
    <row r="79" spans="1:47" x14ac:dyDescent="0.3">
      <c r="B79" s="27"/>
      <c r="X79" s="28"/>
      <c r="Y79" s="29"/>
      <c r="Z79" s="29"/>
    </row>
    <row r="80" spans="1:47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R4:AU4"/>
    <mergeCell ref="K1:M1"/>
    <mergeCell ref="K2:AB2"/>
    <mergeCell ref="C3:D3"/>
    <mergeCell ref="F3:J3"/>
    <mergeCell ref="R3:T3"/>
    <mergeCell ref="N4:T4"/>
    <mergeCell ref="U4:W4"/>
    <mergeCell ref="X4:AA4"/>
    <mergeCell ref="AL4:AQ4"/>
    <mergeCell ref="P3:Q3"/>
    <mergeCell ref="AB4:AK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maja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2023-07-27T07:41:29Z</dcterms:modified>
</cp:coreProperties>
</file>