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508ED044-1163-4815-B129-C3B281DB85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maj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<sst xmlns="http://schemas.openxmlformats.org/spreadsheetml/2006/main" count="111" uniqueCount="86">
  <si>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</si>
  <si>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</si>
  <si>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</si>
  <si>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</si>
  <si>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</si>
  <si>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</si>
  <si>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</si>
  <si>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</si>
  <si>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</si>
  <si>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</si>
  <si>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</si>
  <si>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</si>
  <si>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</si>
  <si>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</si>
  <si>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</si>
  <si>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</si>
  <si>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</si>
  <si>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</si>
  <si>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</si>
  <si>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</si>
  <si>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</si>
  <si>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</si>
  <si>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</si>
  <si>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</si>
  <si>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</si>
  <si>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</si>
  <si>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</si>
  <si>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</si>
  <si>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</si>
  <si>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</si>
  <si>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</si>
  <si>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</si>
  <si>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</si>
  <si>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</si>
  <si>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</si>
  <si>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</si>
  <si>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</si>
  <si>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</si>
  <si>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</si>
  <si>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</si>
  <si>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</si>
  <si>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</si>
  <si>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</si>
  <si>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</si>
  <si>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</si>
  <si>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</si>
  <si>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</si>
  <si>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</si>
  <si>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</si>
  <si>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</si>
  <si>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</si>
  <si>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</si>
  <si>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</si>
  <si>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</si>
  <si>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</si>
  <si>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</si>
  <si>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</si>
  <si>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</si>
  <si>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</si>
  <si>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</si>
  <si>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</si>
  <si>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</si>
  <si>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</si>
  <si>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</si>
  <si>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</si>
  <si>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</si>
  <si>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</si>
  <si>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</si>
  <si>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</si>
  <si>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</si>
  <si>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</si>
  <si>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</si>
  <si>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</si>
  <si>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</si>
  <si>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</si>
  <si>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</si>
  <si>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</si>
  <si>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</si>
  <si>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</si>
  <si>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</si>
  <si>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</si>
  <si>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</si>
  <si>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</si>
  <si>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</si>
  <si>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31.05.2024</t>
  </si>
  <si>
    <t>Limit finansowy zgodny z arkuszem kalkulacyjnym z dnia 05.06.2024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</si>
</sst>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AK5" sqref="AK5"/>
    </sheetView>
  </sheetViews>
  <sheetFormatPr defaultColWidth="9.36328125" defaultRowHeight="13.5" outlineLevelRow="1" x14ac:dyDescent="0.3"/>
  <cols>
    <col min="1" max="1" width="59.54296875" style="25" customWidth="1"/>
    <col min="2" max="3" width="39.36328125" style="25" customWidth="1"/>
    <col min="4" max="4" width="30.36328125" style="29" bestFit="1" customWidth="1"/>
    <col min="5" max="5" width="30.36328125" style="10" bestFit="1" customWidth="1"/>
    <col min="6" max="6" width="23" style="25" customWidth="1"/>
    <col min="7" max="7" width="17.36328125" style="25" customWidth="1"/>
    <col min="8" max="9" width="30.36328125" style="25" bestFit="1" customWidth="1"/>
    <col min="10" max="10" width="11.54296875" style="9" bestFit="1" customWidth="1"/>
    <col min="11" max="12" width="30.36328125" style="9" bestFit="1" customWidth="1"/>
    <col min="13" max="13" width="23" style="9" customWidth="1"/>
    <col min="14" max="14" width="21.36328125" style="9" customWidth="1"/>
    <col min="15" max="15" width="26" style="25" customWidth="1"/>
    <col min="16" max="16" width="27.36328125" style="25" bestFit="1" customWidth="1"/>
    <col min="17" max="17" width="19" style="25" customWidth="1"/>
    <col min="18" max="18" width="24.6328125" style="25" customWidth="1"/>
    <col min="19" max="19" width="25" style="25" bestFit="1" customWidth="1"/>
    <col min="20" max="20" width="19.6328125" style="25" customWidth="1"/>
    <col min="21" max="22" width="30.36328125" style="25" bestFit="1" customWidth="1"/>
    <col min="23" max="23" width="23" style="25" customWidth="1"/>
    <col min="24" max="24" width="25" style="25" bestFit="1" customWidth="1"/>
    <col min="25" max="25" width="16.36328125" style="25" customWidth="1"/>
    <col min="26" max="27" width="30.36328125" style="25" bestFit="1" customWidth="1"/>
    <col min="28" max="28" width="21.6328125" style="25" customWidth="1"/>
    <col min="29" max="29" width="21.54296875" style="25" customWidth="1"/>
    <col min="30" max="30" width="25" style="25" customWidth="1"/>
    <col min="31" max="31" width="14.36328125" style="25" customWidth="1"/>
    <col min="32" max="32" width="30.54296875" style="25" customWidth="1"/>
    <col min="33" max="34" width="30.36328125" style="25" bestFit="1" customWidth="1"/>
    <col min="35" max="35" width="27.36328125" style="25" bestFit="1" customWidth="1"/>
    <col min="36" max="36" width="21.54296875" style="25" customWidth="1"/>
    <col min="37" max="37" width="13.453125" style="25" customWidth="1"/>
    <col min="38" max="39" width="30.36328125" style="28" bestFit="1" customWidth="1"/>
    <col min="40" max="40" width="23.36328125" style="25" customWidth="1"/>
    <col min="41" max="16384" width="9.36328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6"/>
      <c r="H1" s="156"/>
      <c r="I1" s="156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AF2" s="6"/>
      <c r="AL2" s="6"/>
      <c r="AM2" s="6"/>
    </row>
    <row r="3" spans="1:40" s="5" customFormat="1" ht="45" customHeight="1" thickBot="1" x14ac:dyDescent="0.35">
      <c r="A3" s="14" t="s">
        <v>85</v>
      </c>
      <c r="B3" s="57">
        <v>4.2847999999999997</v>
      </c>
      <c r="C3" s="158"/>
      <c r="D3" s="158"/>
      <c r="E3" s="7"/>
      <c r="F3" s="149"/>
      <c r="G3" s="15"/>
      <c r="H3" s="15"/>
      <c r="I3" s="16"/>
      <c r="J3" s="17"/>
      <c r="K3" s="18" t="s">
        <v>84</v>
      </c>
      <c r="L3" s="163"/>
      <c r="M3" s="163"/>
      <c r="N3" s="159"/>
      <c r="O3" s="159"/>
      <c r="P3" s="159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50" t="s">
        <v>76</v>
      </c>
      <c r="B4" s="151" t="s">
        <v>0</v>
      </c>
      <c r="C4" s="152" t="s">
        <v>63</v>
      </c>
      <c r="D4" s="152"/>
      <c r="E4" s="152"/>
      <c r="F4" s="153"/>
      <c r="G4" s="154" t="s">
        <v>64</v>
      </c>
      <c r="H4" s="154"/>
      <c r="I4" s="154"/>
      <c r="J4" s="154" t="s">
        <v>1</v>
      </c>
      <c r="K4" s="154"/>
      <c r="L4" s="154"/>
      <c r="M4" s="160"/>
      <c r="N4" s="161"/>
      <c r="O4" s="161"/>
      <c r="P4" s="161"/>
      <c r="Q4" s="154" t="s">
        <v>2</v>
      </c>
      <c r="R4" s="154"/>
      <c r="S4" s="154"/>
      <c r="T4" s="154" t="s">
        <v>77</v>
      </c>
      <c r="U4" s="154"/>
      <c r="V4" s="154"/>
      <c r="W4" s="160"/>
      <c r="X4" s="152" t="s">
        <v>3</v>
      </c>
      <c r="Y4" s="162"/>
      <c r="Z4" s="162"/>
      <c r="AA4" s="162"/>
      <c r="AB4" s="155"/>
      <c r="AC4" s="162"/>
      <c r="AD4" s="162"/>
      <c r="AE4" s="152" t="s">
        <v>82</v>
      </c>
      <c r="AF4" s="152"/>
      <c r="AG4" s="152"/>
      <c r="AH4" s="152"/>
      <c r="AI4" s="152"/>
      <c r="AJ4" s="155"/>
      <c r="AK4" s="152" t="s">
        <v>83</v>
      </c>
      <c r="AL4" s="152"/>
      <c r="AM4" s="152"/>
      <c r="AN4" s="155"/>
    </row>
    <row r="5" spans="1:40" s="19" customFormat="1" ht="58.5" thickBot="1" x14ac:dyDescent="0.4">
      <c r="A5" s="150"/>
      <c r="B5" s="151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988610636</v>
      </c>
      <c r="C6" s="130">
        <v>7151</v>
      </c>
      <c r="D6" s="68">
        <v>1841360749.5999999</v>
      </c>
      <c r="E6" s="68">
        <v>1318741340.27</v>
      </c>
      <c r="F6" s="118">
        <f>D6/B6</f>
        <v>1.8625742861216799</v>
      </c>
      <c r="G6" s="119">
        <v>1180</v>
      </c>
      <c r="H6" s="120">
        <v>536820380.66000003</v>
      </c>
      <c r="I6" s="120">
        <v>398350031.11000001</v>
      </c>
      <c r="J6" s="129">
        <v>5970</v>
      </c>
      <c r="K6" s="120">
        <v>1243930893.98</v>
      </c>
      <c r="L6" s="120">
        <v>875568593.59000003</v>
      </c>
      <c r="M6" s="118">
        <f>K6/B6</f>
        <v>1.2582616944250637</v>
      </c>
      <c r="N6" s="119">
        <v>146</v>
      </c>
      <c r="O6" s="120">
        <v>220600382.49000001</v>
      </c>
      <c r="P6" s="120">
        <v>164544934.84</v>
      </c>
      <c r="Q6" s="119">
        <v>206</v>
      </c>
      <c r="R6" s="120">
        <v>8231520.8899999997</v>
      </c>
      <c r="S6" s="120">
        <v>6173765.6699999999</v>
      </c>
      <c r="T6" s="129">
        <v>5824</v>
      </c>
      <c r="U6" s="120">
        <v>1015098990.6</v>
      </c>
      <c r="V6" s="68">
        <v>704849893.08000004</v>
      </c>
      <c r="W6" s="106">
        <f>U6/B6</f>
        <v>1.0267935157031833</v>
      </c>
      <c r="X6" s="130">
        <v>5758</v>
      </c>
      <c r="Y6" s="130">
        <v>6036</v>
      </c>
      <c r="Z6" s="68">
        <v>980410163.77999997</v>
      </c>
      <c r="AA6" s="68">
        <v>681528053.46000004</v>
      </c>
      <c r="AB6" s="106">
        <f t="shared" ref="AB6:AB24" si="0">Z6/B6</f>
        <v>0.99170505361627526</v>
      </c>
      <c r="AC6" s="67">
        <v>29</v>
      </c>
      <c r="AD6" s="68">
        <v>4256714.3</v>
      </c>
      <c r="AE6" s="130">
        <v>5865</v>
      </c>
      <c r="AF6" s="68">
        <v>1004854787.9000001</v>
      </c>
      <c r="AG6" s="68">
        <v>697512839.09000015</v>
      </c>
      <c r="AH6" s="68">
        <v>486326513.98000008</v>
      </c>
      <c r="AI6" s="68">
        <v>364744884.09000003</v>
      </c>
      <c r="AJ6" s="106">
        <f t="shared" ref="AJ6:AJ24" si="1">AF6/B6</f>
        <v>1.016431293887071</v>
      </c>
      <c r="AK6" s="130">
        <v>5802</v>
      </c>
      <c r="AL6" s="68">
        <v>940738289.01999998</v>
      </c>
      <c r="AM6" s="68">
        <v>649425465.51999998</v>
      </c>
      <c r="AN6" s="106">
        <f t="shared" ref="AN6:AN24" si="2">AL6/B6</f>
        <v>0.95157613600669377</v>
      </c>
    </row>
    <row r="7" spans="1:40" x14ac:dyDescent="0.3">
      <c r="A7" s="87" t="s">
        <v>13</v>
      </c>
      <c r="B7" s="95">
        <v>7824276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1.272247563864056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1.0455626373609521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1.0372668627742681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1.0381625264752929</v>
      </c>
      <c r="AC7" s="66">
        <v>0</v>
      </c>
      <c r="AD7" s="65">
        <v>0</v>
      </c>
      <c r="AE7" s="64">
        <v>1</v>
      </c>
      <c r="AF7" s="62">
        <v>8210381.8799999999</v>
      </c>
      <c r="AG7" s="62">
        <v>6157786.4000000004</v>
      </c>
      <c r="AH7" s="62">
        <v>7781300</v>
      </c>
      <c r="AI7" s="62">
        <v>5835975</v>
      </c>
      <c r="AJ7" s="105">
        <f t="shared" si="1"/>
        <v>1.0493471702685335</v>
      </c>
      <c r="AK7" s="64">
        <v>1</v>
      </c>
      <c r="AL7" s="62">
        <v>7722846.2300000004</v>
      </c>
      <c r="AM7" s="62">
        <v>5792134.6500000004</v>
      </c>
      <c r="AN7" s="105">
        <f t="shared" si="2"/>
        <v>0.98703652964184807</v>
      </c>
    </row>
    <row r="8" spans="1:40" x14ac:dyDescent="0.3">
      <c r="A8" s="88" t="s">
        <v>14</v>
      </c>
      <c r="B8" s="96">
        <v>15534706</v>
      </c>
      <c r="C8" s="20">
        <v>370</v>
      </c>
      <c r="D8" s="21">
        <v>23277761.059999999</v>
      </c>
      <c r="E8" s="31">
        <v>17458320.68</v>
      </c>
      <c r="F8" s="105">
        <f t="shared" si="3"/>
        <v>1.4984358931543345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1.0849464856303042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0.99592431552937011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1.0165669965044719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1.0355071444544879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0.99379784593284215</v>
      </c>
    </row>
    <row r="9" spans="1:40" ht="27" x14ac:dyDescent="0.3">
      <c r="A9" s="88" t="s">
        <v>15</v>
      </c>
      <c r="B9" s="96">
        <v>5865292</v>
      </c>
      <c r="C9" s="36">
        <v>8</v>
      </c>
      <c r="D9" s="32">
        <v>27789237.25</v>
      </c>
      <c r="E9" s="33">
        <v>20841927.920000002</v>
      </c>
      <c r="F9" s="105">
        <f t="shared" si="3"/>
        <v>4.7379119828987202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1.0476181799644417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1.0203689142842334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0.90423953658232192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0.8565644881789346</v>
      </c>
      <c r="AK9" s="34">
        <v>1</v>
      </c>
      <c r="AL9" s="32">
        <v>187396.72</v>
      </c>
      <c r="AM9" s="32">
        <v>140547.53</v>
      </c>
      <c r="AN9" s="105">
        <f t="shared" si="2"/>
        <v>3.195010921877376E-2</v>
      </c>
    </row>
    <row r="10" spans="1:40" ht="27" x14ac:dyDescent="0.3">
      <c r="A10" s="88" t="s">
        <v>16</v>
      </c>
      <c r="B10" s="96">
        <v>174265172</v>
      </c>
      <c r="C10" s="23">
        <v>76</v>
      </c>
      <c r="D10" s="38">
        <v>215290195.78</v>
      </c>
      <c r="E10" s="38">
        <v>161467646.69999999</v>
      </c>
      <c r="F10" s="105">
        <f t="shared" si="3"/>
        <v>1.2354172282916061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1.0188647961165758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1.0106803859809694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1.0103208775417269</v>
      </c>
      <c r="AC10" s="34">
        <v>1</v>
      </c>
      <c r="AD10" s="22">
        <v>0</v>
      </c>
      <c r="AE10" s="34">
        <v>57</v>
      </c>
      <c r="AF10" s="117">
        <v>179582422.46000001</v>
      </c>
      <c r="AG10" s="117">
        <v>134686816.59</v>
      </c>
      <c r="AH10" s="38">
        <v>173594226.18000001</v>
      </c>
      <c r="AI10" s="38">
        <v>130195669.51000001</v>
      </c>
      <c r="AJ10" s="105">
        <f t="shared" si="1"/>
        <v>1.0305124104775223</v>
      </c>
      <c r="AK10" s="34">
        <v>54</v>
      </c>
      <c r="AL10" s="38">
        <v>168005513.03</v>
      </c>
      <c r="AM10" s="38">
        <v>126004134.55</v>
      </c>
      <c r="AN10" s="105">
        <f t="shared" si="2"/>
        <v>0.96407969017469541</v>
      </c>
    </row>
    <row r="11" spans="1:40" s="58" customFormat="1" outlineLevel="1" collapsed="1" x14ac:dyDescent="0.3">
      <c r="A11" s="89" t="s">
        <v>17</v>
      </c>
      <c r="B11" s="97">
        <v>81179694</v>
      </c>
      <c r="C11" s="20">
        <v>15</v>
      </c>
      <c r="D11" s="21">
        <v>91804817.5</v>
      </c>
      <c r="E11" s="31">
        <v>68853613.099999994</v>
      </c>
      <c r="F11" s="105">
        <f t="shared" si="3"/>
        <v>1.1308840053030995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1.0328740007322519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1.0229082349090894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1.0253604239996272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1.0489754660814563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1.0148781281437202</v>
      </c>
    </row>
    <row r="12" spans="1:40" s="58" customFormat="1" ht="27" outlineLevel="1" x14ac:dyDescent="0.3">
      <c r="A12" s="89" t="s">
        <v>18</v>
      </c>
      <c r="B12" s="97">
        <v>91757203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1.3278468032640447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1.0067521011947149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1.0000252198184376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0.99717293954568342</v>
      </c>
      <c r="AC12" s="24">
        <v>0</v>
      </c>
      <c r="AD12" s="22">
        <v>0</v>
      </c>
      <c r="AE12" s="23">
        <v>24</v>
      </c>
      <c r="AF12" s="42">
        <v>93099418.409999996</v>
      </c>
      <c r="AG12" s="42">
        <v>69824563.700000003</v>
      </c>
      <c r="AH12" s="21">
        <v>91390049.609999999</v>
      </c>
      <c r="AI12" s="21">
        <v>68542537.129999995</v>
      </c>
      <c r="AJ12" s="105">
        <f t="shared" si="1"/>
        <v>1.0146279024002072</v>
      </c>
      <c r="AK12" s="43">
        <v>21</v>
      </c>
      <c r="AL12" s="42">
        <v>84290520.439999998</v>
      </c>
      <c r="AM12" s="42">
        <v>63217890.240000002</v>
      </c>
      <c r="AN12" s="105">
        <f t="shared" si="2"/>
        <v>0.91862565209185809</v>
      </c>
    </row>
    <row r="13" spans="1:40" s="58" customFormat="1" ht="27" outlineLevel="1" x14ac:dyDescent="0.3">
      <c r="A13" s="89" t="s">
        <v>19</v>
      </c>
      <c r="B13" s="97">
        <v>1328275</v>
      </c>
      <c r="C13" s="20">
        <v>28</v>
      </c>
      <c r="D13" s="21">
        <v>1645869.6</v>
      </c>
      <c r="E13" s="31">
        <v>1234402.17</v>
      </c>
      <c r="F13" s="105">
        <f t="shared" si="3"/>
        <v>1.2391030471852591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0.99941405206000256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0.99941405206000256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0.99941367563192862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0.99941405206000256</v>
      </c>
      <c r="AK13" s="43">
        <v>19</v>
      </c>
      <c r="AL13" s="42">
        <v>1327496.7</v>
      </c>
      <c r="AM13" s="42">
        <v>995622.46</v>
      </c>
      <c r="AN13" s="105">
        <f t="shared" si="2"/>
        <v>0.99941405206000256</v>
      </c>
    </row>
    <row r="14" spans="1:40" ht="36.75" customHeight="1" x14ac:dyDescent="0.3">
      <c r="A14" s="88" t="s">
        <v>20</v>
      </c>
      <c r="B14" s="96">
        <v>24470568</v>
      </c>
      <c r="C14" s="20">
        <v>13</v>
      </c>
      <c r="D14" s="21">
        <v>30276905.75</v>
      </c>
      <c r="E14" s="31">
        <v>22707679.27</v>
      </c>
      <c r="F14" s="105">
        <f t="shared" si="3"/>
        <v>1.2372784215715793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1.0247455155107148</v>
      </c>
      <c r="N14" s="43">
        <v>0</v>
      </c>
      <c r="O14" s="42">
        <v>0</v>
      </c>
      <c r="P14" s="44">
        <v>0</v>
      </c>
      <c r="Q14" s="43">
        <v>2</v>
      </c>
      <c r="R14" s="42">
        <v>279474.81</v>
      </c>
      <c r="S14" s="44">
        <v>209606.11</v>
      </c>
      <c r="T14" s="43">
        <v>11</v>
      </c>
      <c r="U14" s="21">
        <v>24796630.010000002</v>
      </c>
      <c r="V14" s="21">
        <v>18597472.469999999</v>
      </c>
      <c r="W14" s="105">
        <f t="shared" si="4"/>
        <v>1.0133246604655848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0.93147994112764354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0.94449940598027804</v>
      </c>
      <c r="AK14" s="43">
        <v>10</v>
      </c>
      <c r="AL14" s="42">
        <v>18337058.52</v>
      </c>
      <c r="AM14" s="42">
        <v>13752793.83</v>
      </c>
      <c r="AN14" s="105">
        <f t="shared" si="2"/>
        <v>0.74935156879072029</v>
      </c>
    </row>
    <row r="15" spans="1:40" x14ac:dyDescent="0.3">
      <c r="A15" s="88" t="s">
        <v>21</v>
      </c>
      <c r="B15" s="96">
        <v>53437399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1.3289555097919343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1.0944613827480638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1.0288817051144274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0.8298433269553408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1.004378898568772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1.004378898568772</v>
      </c>
    </row>
    <row r="16" spans="1:40" x14ac:dyDescent="0.3">
      <c r="A16" s="88" t="s">
        <v>22</v>
      </c>
      <c r="B16" s="96">
        <v>4990663</v>
      </c>
      <c r="C16" s="20">
        <v>4</v>
      </c>
      <c r="D16" s="21">
        <v>5200000</v>
      </c>
      <c r="E16" s="31">
        <v>3900000</v>
      </c>
      <c r="F16" s="105">
        <f t="shared" si="3"/>
        <v>1.0419457294551846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1.0419457294551846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1.0419457294551846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0.91177116146692327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0.91177116146692327</v>
      </c>
      <c r="AK16" s="43">
        <v>4</v>
      </c>
      <c r="AL16" s="42">
        <v>4550342.5999999996</v>
      </c>
      <c r="AM16" s="42">
        <v>3412756.94</v>
      </c>
      <c r="AN16" s="105">
        <f t="shared" si="2"/>
        <v>0.91177116146692327</v>
      </c>
    </row>
    <row r="17" spans="1:40" ht="27" x14ac:dyDescent="0.3">
      <c r="A17" s="88" t="s">
        <v>23</v>
      </c>
      <c r="B17" s="96">
        <v>43121093</v>
      </c>
      <c r="C17" s="20">
        <v>468</v>
      </c>
      <c r="D17" s="21">
        <v>117886042.94</v>
      </c>
      <c r="E17" s="31">
        <v>88414531.420000002</v>
      </c>
      <c r="F17" s="105">
        <f t="shared" si="3"/>
        <v>2.7338370792224582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1.158337532167842</v>
      </c>
      <c r="N17" s="43">
        <v>38</v>
      </c>
      <c r="O17" s="42">
        <v>8436417.7599999998</v>
      </c>
      <c r="P17" s="44">
        <v>6327313.2199999997</v>
      </c>
      <c r="Q17" s="43">
        <v>19</v>
      </c>
      <c r="R17" s="42">
        <v>637261.41</v>
      </c>
      <c r="S17" s="44">
        <v>477946.04</v>
      </c>
      <c r="T17" s="43">
        <v>197</v>
      </c>
      <c r="U17" s="21">
        <v>40875101.280000001</v>
      </c>
      <c r="V17" s="21">
        <v>30656325.440000001</v>
      </c>
      <c r="W17" s="105">
        <f t="shared" si="4"/>
        <v>0.94791431376751056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0.96512732110013999</v>
      </c>
      <c r="AC17" s="24">
        <v>4</v>
      </c>
      <c r="AD17" s="22">
        <v>505985.25</v>
      </c>
      <c r="AE17" s="43">
        <v>213</v>
      </c>
      <c r="AF17" s="44">
        <v>44144492.950000003</v>
      </c>
      <c r="AG17" s="117">
        <v>33108368.989999998</v>
      </c>
      <c r="AH17" s="21">
        <v>39316526.509999998</v>
      </c>
      <c r="AI17" s="21">
        <v>29487394.41</v>
      </c>
      <c r="AJ17" s="105">
        <f t="shared" si="1"/>
        <v>1.0237331634891538</v>
      </c>
      <c r="AK17" s="43">
        <v>190</v>
      </c>
      <c r="AL17" s="42">
        <v>37044035.469999999</v>
      </c>
      <c r="AM17" s="42">
        <v>27783026.02</v>
      </c>
      <c r="AN17" s="105">
        <f t="shared" si="2"/>
        <v>0.85906995608854342</v>
      </c>
    </row>
    <row r="18" spans="1:40" x14ac:dyDescent="0.3">
      <c r="A18" s="88" t="s">
        <v>24</v>
      </c>
      <c r="B18" s="96">
        <v>28066954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2.2730718923043804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1.1879223035745168</v>
      </c>
      <c r="N18" s="43">
        <v>33</v>
      </c>
      <c r="O18" s="42">
        <v>4347650.03</v>
      </c>
      <c r="P18" s="44">
        <v>3260737.48</v>
      </c>
      <c r="Q18" s="43">
        <v>42</v>
      </c>
      <c r="R18" s="42">
        <v>1531769.85</v>
      </c>
      <c r="S18" s="44">
        <v>1148827.3899999999</v>
      </c>
      <c r="T18" s="43">
        <v>276</v>
      </c>
      <c r="U18" s="21">
        <v>27461940.77</v>
      </c>
      <c r="V18" s="21">
        <v>20596455.239999998</v>
      </c>
      <c r="W18" s="105">
        <f t="shared" si="4"/>
        <v>0.97844392982580153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0.99397350920231675</v>
      </c>
      <c r="AC18" s="24">
        <v>4</v>
      </c>
      <c r="AD18" s="22">
        <v>100187.64</v>
      </c>
      <c r="AE18" s="43">
        <v>284</v>
      </c>
      <c r="AF18" s="42">
        <v>29491318.100000001</v>
      </c>
      <c r="AG18" s="42">
        <v>22118488.120000001</v>
      </c>
      <c r="AH18" s="21">
        <v>24935330.98</v>
      </c>
      <c r="AI18" s="21">
        <v>18701497.989999998</v>
      </c>
      <c r="AJ18" s="105">
        <f t="shared" si="1"/>
        <v>1.0507487951845433</v>
      </c>
      <c r="AK18" s="43">
        <v>278</v>
      </c>
      <c r="AL18" s="42">
        <v>27033573.609999999</v>
      </c>
      <c r="AM18" s="42">
        <v>20275179.899999999</v>
      </c>
      <c r="AN18" s="105">
        <f t="shared" si="2"/>
        <v>0.96318159818838911</v>
      </c>
    </row>
    <row r="19" spans="1:40" ht="27" x14ac:dyDescent="0.3">
      <c r="A19" s="88" t="s">
        <v>25</v>
      </c>
      <c r="B19" s="96">
        <v>337253427</v>
      </c>
      <c r="C19" s="141">
        <v>4442</v>
      </c>
      <c r="D19" s="21">
        <v>370629601</v>
      </c>
      <c r="E19" s="31">
        <v>233446963.25</v>
      </c>
      <c r="F19" s="105">
        <f t="shared" si="3"/>
        <v>1.0989646696755435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1.0668079289821419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1.0657879245212236</v>
      </c>
      <c r="X19" s="131">
        <v>4338</v>
      </c>
      <c r="Y19" s="132">
        <v>4429</v>
      </c>
      <c r="Z19" s="21">
        <v>337316162.5</v>
      </c>
      <c r="AA19" s="21">
        <v>210293721.87</v>
      </c>
      <c r="AB19" s="105">
        <f t="shared" si="0"/>
        <v>1.0001860188658662</v>
      </c>
      <c r="AC19" s="24">
        <v>3</v>
      </c>
      <c r="AD19" s="22">
        <v>160500</v>
      </c>
      <c r="AE19" s="131">
        <v>4320</v>
      </c>
      <c r="AF19" s="42">
        <v>336189600</v>
      </c>
      <c r="AG19" s="42">
        <v>209431800</v>
      </c>
      <c r="AH19" s="21">
        <v>0</v>
      </c>
      <c r="AI19" s="21">
        <v>0</v>
      </c>
      <c r="AJ19" s="105">
        <f t="shared" si="1"/>
        <v>0.99684561544870531</v>
      </c>
      <c r="AK19" s="131">
        <v>4320</v>
      </c>
      <c r="AL19" s="42">
        <v>336189600</v>
      </c>
      <c r="AM19" s="42">
        <v>209431800</v>
      </c>
      <c r="AN19" s="105">
        <f t="shared" si="2"/>
        <v>0.99684561544870531</v>
      </c>
    </row>
    <row r="20" spans="1:40" outlineLevel="1" x14ac:dyDescent="0.3">
      <c r="A20" s="89" t="s">
        <v>73</v>
      </c>
      <c r="B20" s="97">
        <v>172115979</v>
      </c>
      <c r="C20" s="142">
        <v>3218</v>
      </c>
      <c r="D20" s="111">
        <v>178100950</v>
      </c>
      <c r="E20" s="112">
        <v>89050475</v>
      </c>
      <c r="F20" s="113">
        <f t="shared" si="3"/>
        <v>1.0347728957809315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0.99370860854238297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0.99303173937150835</v>
      </c>
      <c r="X20" s="131">
        <v>3115</v>
      </c>
      <c r="Y20" s="132">
        <v>3117</v>
      </c>
      <c r="Z20" s="21">
        <v>170773600</v>
      </c>
      <c r="AA20" s="21">
        <v>85386800</v>
      </c>
      <c r="AB20" s="113">
        <f t="shared" si="0"/>
        <v>0.99220072995081998</v>
      </c>
      <c r="AC20" s="24">
        <v>3</v>
      </c>
      <c r="AD20" s="22">
        <v>160500</v>
      </c>
      <c r="AE20" s="131">
        <v>3113</v>
      </c>
      <c r="AF20" s="42">
        <v>170841600</v>
      </c>
      <c r="AG20" s="42">
        <v>85420800</v>
      </c>
      <c r="AH20" s="21">
        <v>0</v>
      </c>
      <c r="AI20" s="21">
        <v>0</v>
      </c>
      <c r="AJ20" s="113">
        <f t="shared" si="1"/>
        <v>0.99259581238532191</v>
      </c>
      <c r="AK20" s="131">
        <v>3113</v>
      </c>
      <c r="AL20" s="42">
        <v>170841600</v>
      </c>
      <c r="AM20" s="42">
        <v>85420800</v>
      </c>
      <c r="AN20" s="113">
        <f t="shared" si="2"/>
        <v>0.99259581238532191</v>
      </c>
    </row>
    <row r="21" spans="1:40" ht="27" outlineLevel="1" x14ac:dyDescent="0.3">
      <c r="A21" s="89" t="s">
        <v>75</v>
      </c>
      <c r="B21" s="97">
        <v>165137449</v>
      </c>
      <c r="C21" s="142">
        <v>1224</v>
      </c>
      <c r="D21" s="111">
        <v>192528651</v>
      </c>
      <c r="E21" s="112">
        <v>144396488.25</v>
      </c>
      <c r="F21" s="113">
        <f t="shared" si="3"/>
        <v>1.1658691118572384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1.1429963411872737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1.1416187009162289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1.0085087513977522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1.0012750045569616</v>
      </c>
      <c r="AK21" s="131">
        <v>1207</v>
      </c>
      <c r="AL21" s="42">
        <v>165348000</v>
      </c>
      <c r="AM21" s="42">
        <v>124011000</v>
      </c>
      <c r="AN21" s="113">
        <f t="shared" si="2"/>
        <v>1.0012750045569616</v>
      </c>
    </row>
    <row r="22" spans="1:40" ht="27" x14ac:dyDescent="0.3">
      <c r="A22" s="88" t="s">
        <v>26</v>
      </c>
      <c r="B22" s="96">
        <v>100347147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2.3087985639492072</v>
      </c>
      <c r="G22" s="43">
        <v>401</v>
      </c>
      <c r="H22" s="42">
        <v>108456367.3</v>
      </c>
      <c r="I22" s="44">
        <v>81342275.109999999</v>
      </c>
      <c r="J22" s="43">
        <v>467</v>
      </c>
      <c r="K22" s="42">
        <v>108404448.83</v>
      </c>
      <c r="L22" s="42">
        <v>81303336.140000001</v>
      </c>
      <c r="M22" s="108">
        <f t="shared" si="5"/>
        <v>1.0802942791188672</v>
      </c>
      <c r="N22" s="43">
        <v>33</v>
      </c>
      <c r="O22" s="42">
        <v>8084532.6299999999</v>
      </c>
      <c r="P22" s="44">
        <v>6063399.4500000002</v>
      </c>
      <c r="Q22" s="43">
        <v>58</v>
      </c>
      <c r="R22" s="42">
        <v>1554652.28</v>
      </c>
      <c r="S22" s="44">
        <v>1165989.21</v>
      </c>
      <c r="T22" s="43">
        <v>434</v>
      </c>
      <c r="U22" s="21">
        <v>98765263.920000002</v>
      </c>
      <c r="V22" s="21">
        <v>74073947.480000004</v>
      </c>
      <c r="W22" s="105">
        <f t="shared" si="4"/>
        <v>0.98423589382167487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1.0136074809381477</v>
      </c>
      <c r="AC22" s="24">
        <v>6</v>
      </c>
      <c r="AD22" s="22">
        <v>992046.03</v>
      </c>
      <c r="AE22" s="43">
        <v>445</v>
      </c>
      <c r="AF22" s="42">
        <v>104413604.87</v>
      </c>
      <c r="AG22" s="42">
        <v>78310202.969999999</v>
      </c>
      <c r="AH22" s="21">
        <v>97502894.650000006</v>
      </c>
      <c r="AI22" s="21">
        <v>73127170.650000006</v>
      </c>
      <c r="AJ22" s="105">
        <f t="shared" si="1"/>
        <v>1.0405239011927265</v>
      </c>
      <c r="AK22" s="43">
        <v>429</v>
      </c>
      <c r="AL22" s="42">
        <v>93756543.409999996</v>
      </c>
      <c r="AM22" s="42">
        <v>70317407.010000005</v>
      </c>
      <c r="AN22" s="105">
        <f t="shared" si="2"/>
        <v>0.93432196343359908</v>
      </c>
    </row>
    <row r="23" spans="1:40" ht="27" collapsed="1" x14ac:dyDescent="0.3">
      <c r="A23" s="88" t="s">
        <v>27</v>
      </c>
      <c r="B23" s="96">
        <v>135793137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3.8477028622587901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2.437590017086062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1503452.36</v>
      </c>
      <c r="S23" s="44">
        <v>1127589.26</v>
      </c>
      <c r="T23" s="43">
        <v>16</v>
      </c>
      <c r="U23" s="21">
        <v>140606601.78</v>
      </c>
      <c r="V23" s="21">
        <v>105454951.29000001</v>
      </c>
      <c r="W23" s="105">
        <f t="shared" si="4"/>
        <v>1.0354470401549085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1.0473364036063177</v>
      </c>
      <c r="AC23" s="24">
        <v>3</v>
      </c>
      <c r="AD23" s="22">
        <v>2001813.91</v>
      </c>
      <c r="AE23" s="43">
        <v>16</v>
      </c>
      <c r="AF23" s="42">
        <v>142292936.63999999</v>
      </c>
      <c r="AG23" s="42">
        <v>106719702.37</v>
      </c>
      <c r="AH23" s="21">
        <v>53459843.850000001</v>
      </c>
      <c r="AI23" s="21">
        <v>40094882.859999999</v>
      </c>
      <c r="AJ23" s="105">
        <f t="shared" si="1"/>
        <v>1.04786545022522</v>
      </c>
      <c r="AK23" s="23">
        <v>16</v>
      </c>
      <c r="AL23" s="21">
        <v>136392072.41</v>
      </c>
      <c r="AM23" s="21">
        <v>102294054.2</v>
      </c>
      <c r="AN23" s="105">
        <f t="shared" si="2"/>
        <v>1.0044106456572985</v>
      </c>
    </row>
    <row r="24" spans="1:40" x14ac:dyDescent="0.3">
      <c r="A24" s="88" t="s">
        <v>28</v>
      </c>
      <c r="B24" s="96">
        <v>41695454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2.9344044566585126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1.1092213803452049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494870.33</v>
      </c>
      <c r="S24" s="44">
        <v>371152.77</v>
      </c>
      <c r="T24" s="43">
        <v>11</v>
      </c>
      <c r="U24" s="21">
        <v>42107792.109999999</v>
      </c>
      <c r="V24" s="21">
        <v>31580844.02</v>
      </c>
      <c r="W24" s="105">
        <f t="shared" si="4"/>
        <v>1.0098892821745027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0.90882010254643109</v>
      </c>
      <c r="AC24" s="24">
        <v>0</v>
      </c>
      <c r="AD24" s="22">
        <v>0</v>
      </c>
      <c r="AE24" s="43">
        <v>12</v>
      </c>
      <c r="AF24" s="42">
        <v>42836278.789999999</v>
      </c>
      <c r="AG24" s="42">
        <v>32127208.949999999</v>
      </c>
      <c r="AH24" s="21">
        <v>36165047.899999999</v>
      </c>
      <c r="AI24" s="21">
        <v>27123785.850000001</v>
      </c>
      <c r="AJ24" s="105">
        <f t="shared" si="1"/>
        <v>1.0273608914295549</v>
      </c>
      <c r="AK24" s="23">
        <v>9</v>
      </c>
      <c r="AL24" s="21">
        <v>28274840.629999999</v>
      </c>
      <c r="AM24" s="21">
        <v>21206130.41</v>
      </c>
      <c r="AN24" s="105">
        <f t="shared" si="2"/>
        <v>0.67812765943260866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8448568</v>
      </c>
      <c r="C26" s="20">
        <v>95</v>
      </c>
      <c r="D26" s="21">
        <v>18435485.5</v>
      </c>
      <c r="E26" s="31">
        <v>13826614.07</v>
      </c>
      <c r="F26" s="105">
        <f t="shared" si="3"/>
        <v>2.1820840525873733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1.1971612928960269</v>
      </c>
      <c r="N26" s="43">
        <v>13</v>
      </c>
      <c r="O26" s="42">
        <v>1694016.72</v>
      </c>
      <c r="P26" s="44">
        <v>1270512.53</v>
      </c>
      <c r="Q26" s="43">
        <v>6</v>
      </c>
      <c r="R26" s="42">
        <v>500737.54</v>
      </c>
      <c r="S26" s="44">
        <v>375553.16</v>
      </c>
      <c r="T26" s="43">
        <v>53</v>
      </c>
      <c r="U26" s="21">
        <v>7919544.3300000001</v>
      </c>
      <c r="V26" s="21">
        <v>5939658.21</v>
      </c>
      <c r="W26" s="105">
        <f t="shared" si="4"/>
        <v>0.93738303698330894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0.90716841954754934</v>
      </c>
      <c r="AC26" s="24">
        <v>0</v>
      </c>
      <c r="AD26" s="22">
        <v>0</v>
      </c>
      <c r="AE26" s="43">
        <v>54</v>
      </c>
      <c r="AF26" s="42">
        <v>8018858.3499999996</v>
      </c>
      <c r="AG26" s="42">
        <v>6014143.71</v>
      </c>
      <c r="AH26" s="21">
        <v>7416289.6699999999</v>
      </c>
      <c r="AI26" s="21">
        <v>5562217.2300000004</v>
      </c>
      <c r="AJ26" s="105">
        <f t="shared" ref="AJ26:AJ34" si="7">AF26/B26</f>
        <v>0.94913816755691616</v>
      </c>
      <c r="AK26" s="23">
        <v>51</v>
      </c>
      <c r="AL26" s="21">
        <v>7626054.79</v>
      </c>
      <c r="AM26" s="21">
        <v>5719541.04</v>
      </c>
      <c r="AN26" s="105">
        <f t="shared" ref="AN26:AN34" si="8">AL26/B26</f>
        <v>0.90264466001812382</v>
      </c>
    </row>
    <row r="27" spans="1:40" ht="14" thickBot="1" x14ac:dyDescent="0.35">
      <c r="A27" s="90" t="s">
        <v>31</v>
      </c>
      <c r="B27" s="98">
        <v>7496781</v>
      </c>
      <c r="C27" s="36">
        <v>26</v>
      </c>
      <c r="D27" s="32">
        <v>11282657.33</v>
      </c>
      <c r="E27" s="33">
        <v>8461992.9700000007</v>
      </c>
      <c r="F27" s="105">
        <f t="shared" si="3"/>
        <v>1.5050002567768752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1.0119391322755726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0.96659054199395722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0.94921103737724222</v>
      </c>
      <c r="AC27" s="35">
        <v>2</v>
      </c>
      <c r="AD27" s="37">
        <v>193895.39</v>
      </c>
      <c r="AE27" s="48">
        <v>19</v>
      </c>
      <c r="AF27" s="47">
        <v>7230418.4800000004</v>
      </c>
      <c r="AG27" s="47">
        <v>5422813.8099999996</v>
      </c>
      <c r="AH27" s="32">
        <v>6806991.4800000004</v>
      </c>
      <c r="AI27" s="32">
        <v>5105243.59</v>
      </c>
      <c r="AJ27" s="105">
        <f t="shared" si="7"/>
        <v>0.96446974774906724</v>
      </c>
      <c r="AK27" s="34">
        <v>16</v>
      </c>
      <c r="AL27" s="32">
        <v>6508658.29</v>
      </c>
      <c r="AM27" s="32">
        <v>4881493.6900000004</v>
      </c>
      <c r="AN27" s="105">
        <f t="shared" si="8"/>
        <v>0.86819373408400224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754050931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1.9334435516531443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1.1164210894926936</v>
      </c>
      <c r="N28" s="119">
        <v>108</v>
      </c>
      <c r="O28" s="120">
        <v>73512351.659999996</v>
      </c>
      <c r="P28" s="120">
        <v>55134263.490000002</v>
      </c>
      <c r="Q28" s="119">
        <v>238</v>
      </c>
      <c r="R28" s="120">
        <v>23865889.989999998</v>
      </c>
      <c r="S28" s="120">
        <v>17899417.539999999</v>
      </c>
      <c r="T28" s="129">
        <v>2520</v>
      </c>
      <c r="U28" s="68">
        <v>744460120.26999998</v>
      </c>
      <c r="V28" s="68">
        <v>558345083.96000004</v>
      </c>
      <c r="W28" s="106">
        <f t="shared" si="4"/>
        <v>0.98728095101310864</v>
      </c>
      <c r="X28" s="67">
        <v>930</v>
      </c>
      <c r="Y28" s="67">
        <v>1207</v>
      </c>
      <c r="Z28" s="68">
        <v>459711773.05000001</v>
      </c>
      <c r="AA28" s="68">
        <v>344783826.91000003</v>
      </c>
      <c r="AB28" s="106">
        <f t="shared" si="6"/>
        <v>0.60965613084031856</v>
      </c>
      <c r="AC28" s="67">
        <v>37</v>
      </c>
      <c r="AD28" s="68">
        <v>11024170.390000001</v>
      </c>
      <c r="AE28" s="130">
        <v>2564</v>
      </c>
      <c r="AF28" s="68">
        <v>736038431.37999988</v>
      </c>
      <c r="AG28" s="68">
        <v>552028813.16999996</v>
      </c>
      <c r="AH28" s="68">
        <v>302874254.21999997</v>
      </c>
      <c r="AI28" s="68">
        <v>227155689.48000002</v>
      </c>
      <c r="AJ28" s="106">
        <f t="shared" si="7"/>
        <v>0.97611235676599128</v>
      </c>
      <c r="AK28" s="130">
        <v>2492</v>
      </c>
      <c r="AL28" s="68">
        <v>642180260.76999998</v>
      </c>
      <c r="AM28" s="68">
        <v>481632036.31999999</v>
      </c>
      <c r="AN28" s="106">
        <f t="shared" si="8"/>
        <v>0.85164043218985164</v>
      </c>
    </row>
    <row r="29" spans="1:40" x14ac:dyDescent="0.3">
      <c r="A29" s="91" t="s">
        <v>32</v>
      </c>
      <c r="B29" s="95">
        <v>71964338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2.2380937184470455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1.0026405674710714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0.99450911172141954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0.88805842846772243</v>
      </c>
      <c r="AC29" s="73">
        <v>2</v>
      </c>
      <c r="AD29" s="72">
        <v>1522226.26</v>
      </c>
      <c r="AE29" s="77">
        <v>14</v>
      </c>
      <c r="AF29" s="76">
        <v>63827506.899999999</v>
      </c>
      <c r="AG29" s="76">
        <v>47870629.829999998</v>
      </c>
      <c r="AH29" s="70">
        <v>58469191.189999998</v>
      </c>
      <c r="AI29" s="70">
        <v>43851893.149999999</v>
      </c>
      <c r="AJ29" s="105">
        <f t="shared" si="7"/>
        <v>0.88693245396073817</v>
      </c>
      <c r="AK29" s="71">
        <v>11</v>
      </c>
      <c r="AL29" s="70">
        <v>43368926.770000003</v>
      </c>
      <c r="AM29" s="70">
        <v>32526694.82</v>
      </c>
      <c r="AN29" s="105">
        <f t="shared" si="8"/>
        <v>0.60264469840603552</v>
      </c>
    </row>
    <row r="30" spans="1:40" s="19" customFormat="1" x14ac:dyDescent="0.35">
      <c r="A30" s="88" t="s">
        <v>33</v>
      </c>
      <c r="B30" s="96">
        <v>8220242</v>
      </c>
      <c r="C30" s="20">
        <v>34</v>
      </c>
      <c r="D30" s="47">
        <v>17356707.68</v>
      </c>
      <c r="E30" s="47">
        <v>13017530.75</v>
      </c>
      <c r="F30" s="108">
        <f t="shared" si="3"/>
        <v>2.1114594533834889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1.0322332505539373</v>
      </c>
      <c r="N30" s="48">
        <v>1</v>
      </c>
      <c r="O30" s="47">
        <v>32500</v>
      </c>
      <c r="P30" s="44">
        <v>24375</v>
      </c>
      <c r="Q30" s="43">
        <v>4</v>
      </c>
      <c r="R30" s="47">
        <v>39090.620000000003</v>
      </c>
      <c r="S30" s="44">
        <v>29317.98</v>
      </c>
      <c r="T30" s="23">
        <v>11</v>
      </c>
      <c r="U30" s="32">
        <v>8413616.5</v>
      </c>
      <c r="V30" s="32">
        <v>6310212.3499999996</v>
      </c>
      <c r="W30" s="105">
        <f t="shared" si="4"/>
        <v>1.0235241857843114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1.0332272492707635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1.0354924526552869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0.7761297647928127</v>
      </c>
    </row>
    <row r="31" spans="1:40" s="19" customFormat="1" ht="39" customHeight="1" x14ac:dyDescent="0.35">
      <c r="A31" s="88" t="s">
        <v>34</v>
      </c>
      <c r="B31" s="96">
        <v>399396538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2.4548008054090844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1.2132581493232673</v>
      </c>
      <c r="N31" s="102">
        <v>88</v>
      </c>
      <c r="O31" s="121">
        <v>71442111.379999995</v>
      </c>
      <c r="P31" s="103">
        <v>53581583.329999998</v>
      </c>
      <c r="Q31" s="53">
        <v>211</v>
      </c>
      <c r="R31" s="121">
        <v>23177388.48</v>
      </c>
      <c r="S31" s="121">
        <v>17383041.390000001</v>
      </c>
      <c r="T31" s="34">
        <v>876</v>
      </c>
      <c r="U31" s="38">
        <v>389951604.68000001</v>
      </c>
      <c r="V31" s="38">
        <v>292463701.58999997</v>
      </c>
      <c r="W31" s="105">
        <f t="shared" si="4"/>
        <v>0.97635199001149076</v>
      </c>
      <c r="X31" s="48">
        <v>892</v>
      </c>
      <c r="Y31" s="35">
        <v>1110</v>
      </c>
      <c r="Z31" s="38">
        <v>379587498.61000001</v>
      </c>
      <c r="AA31" s="38">
        <v>284690621.43000001</v>
      </c>
      <c r="AB31" s="105">
        <f t="shared" si="6"/>
        <v>0.95040257612348156</v>
      </c>
      <c r="AC31" s="34">
        <v>35</v>
      </c>
      <c r="AD31" s="22">
        <v>9501944.1300000008</v>
      </c>
      <c r="AE31" s="48">
        <v>901</v>
      </c>
      <c r="AF31" s="117">
        <v>387239046.25</v>
      </c>
      <c r="AG31" s="117">
        <v>290429281.88999999</v>
      </c>
      <c r="AH31" s="38">
        <v>231905677.94999999</v>
      </c>
      <c r="AI31" s="38">
        <v>173929257.68000001</v>
      </c>
      <c r="AJ31" s="105">
        <f t="shared" si="7"/>
        <v>0.96956034769134625</v>
      </c>
      <c r="AK31" s="48">
        <v>835</v>
      </c>
      <c r="AL31" s="117">
        <v>316600356.56999999</v>
      </c>
      <c r="AM31" s="117">
        <v>237447115.65000001</v>
      </c>
      <c r="AN31" s="105">
        <f t="shared" si="8"/>
        <v>0.79269679741189947</v>
      </c>
    </row>
    <row r="32" spans="1:40" s="59" customFormat="1" ht="35.25" customHeight="1" outlineLevel="1" x14ac:dyDescent="0.35">
      <c r="A32" s="89" t="s">
        <v>35</v>
      </c>
      <c r="B32" s="97">
        <v>275403120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2.1701680211175534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1.1591744785607367</v>
      </c>
      <c r="N32" s="102">
        <v>58</v>
      </c>
      <c r="O32" s="101">
        <v>40128012.759999998</v>
      </c>
      <c r="P32" s="103">
        <v>30096009.41</v>
      </c>
      <c r="Q32" s="102">
        <v>175</v>
      </c>
      <c r="R32" s="101">
        <v>10074529.84</v>
      </c>
      <c r="S32" s="103">
        <v>7555897.4199999999</v>
      </c>
      <c r="T32" s="23">
        <v>646</v>
      </c>
      <c r="U32" s="21">
        <v>269037725.42000002</v>
      </c>
      <c r="V32" s="21">
        <v>201778292.50999999</v>
      </c>
      <c r="W32" s="105">
        <f t="shared" si="4"/>
        <v>0.97688699176683258</v>
      </c>
      <c r="X32" s="43">
        <v>659</v>
      </c>
      <c r="Y32" s="24">
        <v>839</v>
      </c>
      <c r="Z32" s="21">
        <v>276311732.13999999</v>
      </c>
      <c r="AA32" s="21">
        <v>207233797.03999999</v>
      </c>
      <c r="AB32" s="105">
        <f t="shared" si="6"/>
        <v>1.0032992078666356</v>
      </c>
      <c r="AC32" s="24">
        <v>29</v>
      </c>
      <c r="AD32" s="22">
        <v>9165554.8300000001</v>
      </c>
      <c r="AE32" s="43">
        <v>665</v>
      </c>
      <c r="AF32" s="42">
        <v>270972469.50999999</v>
      </c>
      <c r="AG32" s="42">
        <v>203229349.81</v>
      </c>
      <c r="AH32" s="21">
        <v>143876251.75</v>
      </c>
      <c r="AI32" s="21">
        <v>107907188.27</v>
      </c>
      <c r="AJ32" s="105">
        <f t="shared" si="7"/>
        <v>0.98391212673988582</v>
      </c>
      <c r="AK32" s="43">
        <v>618</v>
      </c>
      <c r="AL32" s="42">
        <v>238167200.96000001</v>
      </c>
      <c r="AM32" s="42">
        <v>178622249.30000001</v>
      </c>
      <c r="AN32" s="105">
        <f t="shared" si="8"/>
        <v>0.86479485403070233</v>
      </c>
    </row>
    <row r="33" spans="1:40" s="59" customFormat="1" outlineLevel="1" x14ac:dyDescent="0.35">
      <c r="A33" s="89" t="s">
        <v>36</v>
      </c>
      <c r="B33" s="97">
        <v>26122568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2.3246917860449248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1.1539939595525217</v>
      </c>
      <c r="N33" s="102">
        <v>21</v>
      </c>
      <c r="O33" s="101">
        <v>5030805.2</v>
      </c>
      <c r="P33" s="103">
        <v>3773103.87</v>
      </c>
      <c r="Q33" s="102">
        <v>24</v>
      </c>
      <c r="R33" s="101">
        <v>387047.69</v>
      </c>
      <c r="S33" s="103">
        <v>290285.76</v>
      </c>
      <c r="T33" s="23">
        <v>179</v>
      </c>
      <c r="U33" s="21">
        <v>24727432.789999999</v>
      </c>
      <c r="V33" s="21">
        <v>18545574.350000001</v>
      </c>
      <c r="W33" s="105">
        <f t="shared" si="4"/>
        <v>0.94659272357909063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0.93341540272763379</v>
      </c>
      <c r="AC33" s="24">
        <v>4</v>
      </c>
      <c r="AD33" s="22">
        <v>167889.3</v>
      </c>
      <c r="AE33" s="43">
        <v>181</v>
      </c>
      <c r="AF33" s="42">
        <v>25907113.57</v>
      </c>
      <c r="AG33" s="42">
        <v>19430334.93</v>
      </c>
      <c r="AH33" s="21">
        <v>16818574.93</v>
      </c>
      <c r="AI33" s="21">
        <v>12613931.07</v>
      </c>
      <c r="AJ33" s="105">
        <f t="shared" si="7"/>
        <v>0.99175217268072569</v>
      </c>
      <c r="AK33" s="43">
        <v>174</v>
      </c>
      <c r="AL33" s="42">
        <v>23378530.949999999</v>
      </c>
      <c r="AM33" s="42">
        <v>17533898.030000001</v>
      </c>
      <c r="AN33" s="105">
        <f t="shared" si="8"/>
        <v>0.89495531028955499</v>
      </c>
    </row>
    <row r="34" spans="1:40" s="59" customFormat="1" outlineLevel="1" x14ac:dyDescent="0.35">
      <c r="A34" s="89" t="s">
        <v>37</v>
      </c>
      <c r="B34" s="97">
        <v>97870849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3.2904688500249955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1.3812647199984951</v>
      </c>
      <c r="N34" s="102">
        <v>9</v>
      </c>
      <c r="O34" s="101">
        <v>26283293.420000002</v>
      </c>
      <c r="P34" s="103">
        <v>19712470.050000001</v>
      </c>
      <c r="Q34" s="102">
        <v>12</v>
      </c>
      <c r="R34" s="101">
        <v>12715810.949999999</v>
      </c>
      <c r="S34" s="103">
        <v>9536858.2100000009</v>
      </c>
      <c r="T34" s="23">
        <v>51</v>
      </c>
      <c r="U34" s="21">
        <v>96186446.469999999</v>
      </c>
      <c r="V34" s="21">
        <v>72139834.730000004</v>
      </c>
      <c r="W34" s="105">
        <f t="shared" si="4"/>
        <v>0.98278953797570512</v>
      </c>
      <c r="X34" s="43">
        <v>51</v>
      </c>
      <c r="Y34" s="24">
        <v>80</v>
      </c>
      <c r="Z34" s="21">
        <v>78892559.140000001</v>
      </c>
      <c r="AA34" s="21">
        <v>59169419.130000003</v>
      </c>
      <c r="AB34" s="105">
        <f t="shared" si="6"/>
        <v>0.80608843129581931</v>
      </c>
      <c r="AC34" s="24">
        <v>2</v>
      </c>
      <c r="AD34" s="22">
        <v>168500</v>
      </c>
      <c r="AE34" s="43">
        <v>55</v>
      </c>
      <c r="AF34" s="42">
        <v>90359463.170000002</v>
      </c>
      <c r="AG34" s="42">
        <v>67769597.150000006</v>
      </c>
      <c r="AH34" s="21">
        <v>71210851.269999996</v>
      </c>
      <c r="AI34" s="21">
        <v>53408138.340000004</v>
      </c>
      <c r="AJ34" s="105">
        <f t="shared" si="7"/>
        <v>0.92325206221517508</v>
      </c>
      <c r="AK34" s="43">
        <v>43</v>
      </c>
      <c r="AL34" s="42">
        <v>55054624.659999996</v>
      </c>
      <c r="AM34" s="42">
        <v>41290968.32</v>
      </c>
      <c r="AN34" s="105">
        <f t="shared" si="8"/>
        <v>0.56252321526300442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207870350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1.0663518655739022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1.0112015256625104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1.0017956488262998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1.0111849458568767</v>
      </c>
      <c r="AK36" s="43">
        <v>912</v>
      </c>
      <c r="AL36" s="42">
        <v>210195368.61000001</v>
      </c>
      <c r="AM36" s="42">
        <v>157646523.12</v>
      </c>
      <c r="AN36" s="105">
        <f>AL36/B36</f>
        <v>1.0111849458568767</v>
      </c>
    </row>
    <row r="37" spans="1:40" x14ac:dyDescent="0.3">
      <c r="A37" s="88" t="s">
        <v>40</v>
      </c>
      <c r="B37" s="96">
        <v>8438156</v>
      </c>
      <c r="C37" s="100">
        <v>26</v>
      </c>
      <c r="D37" s="101">
        <v>13068307.4</v>
      </c>
      <c r="E37" s="101">
        <v>9801230.5</v>
      </c>
      <c r="F37" s="105">
        <f t="shared" si="3"/>
        <v>1.5487160227898134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0.97979456056512815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0.96377347373051647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0.91517145452158033</v>
      </c>
      <c r="AC37" s="24">
        <v>0</v>
      </c>
      <c r="AD37" s="22">
        <v>0</v>
      </c>
      <c r="AE37" s="43">
        <v>13</v>
      </c>
      <c r="AF37" s="42">
        <v>8103299.9100000001</v>
      </c>
      <c r="AG37" s="42">
        <v>6077474.79</v>
      </c>
      <c r="AH37" s="21">
        <v>6734715.9299999997</v>
      </c>
      <c r="AI37" s="21">
        <v>5051036.84</v>
      </c>
      <c r="AJ37" s="105">
        <f>AF37/B37</f>
        <v>0.96031643761978325</v>
      </c>
      <c r="AK37" s="43">
        <v>12</v>
      </c>
      <c r="AL37" s="42">
        <v>7474423.1699999999</v>
      </c>
      <c r="AM37" s="42">
        <v>5605817.2400000002</v>
      </c>
      <c r="AN37" s="105">
        <f>AL37/B37</f>
        <v>0.88578869245839964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58161307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1.1059772705933173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0.99999835216908028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0.99979916476086061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0.99999835216908028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0.99999835216908028</v>
      </c>
    </row>
    <row r="40" spans="1:40" s="26" customFormat="1" ht="27.5" thickBot="1" x14ac:dyDescent="0.35">
      <c r="A40" s="86" t="s">
        <v>68</v>
      </c>
      <c r="B40" s="60">
        <f>B41+B44</f>
        <v>125644029</v>
      </c>
      <c r="C40" s="67">
        <v>74</v>
      </c>
      <c r="D40" s="68">
        <v>132538309.65000001</v>
      </c>
      <c r="E40" s="68">
        <v>105549013.02</v>
      </c>
      <c r="F40" s="106">
        <f t="shared" si="3"/>
        <v>1.0548715343249619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1.0254367356366771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1.0070862923378554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0.84419850059090351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0.92525169851087785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0.91882711760222213</v>
      </c>
    </row>
    <row r="41" spans="1:40" x14ac:dyDescent="0.3">
      <c r="A41" s="91" t="s">
        <v>42</v>
      </c>
      <c r="B41" s="95">
        <v>84398786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1.0630795266415325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1.0344480868480739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1.0154685926406573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0.8898636081092447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0.88743387150142183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0.88743387150142183</v>
      </c>
    </row>
    <row r="42" spans="1:40" s="58" customFormat="1" ht="37.5" customHeight="1" outlineLevel="1" x14ac:dyDescent="0.3">
      <c r="A42" s="92" t="s">
        <v>43</v>
      </c>
      <c r="B42" s="97">
        <v>38621047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1.0992228504317865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1.0367105948733084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1.0200915148675282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0.99690628169660955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0.99159656495071191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0.99159656495071191</v>
      </c>
    </row>
    <row r="43" spans="1:40" s="58" customFormat="1" outlineLevel="1" x14ac:dyDescent="0.3">
      <c r="A43" s="92" t="s">
        <v>44</v>
      </c>
      <c r="B43" s="97">
        <v>45777739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1.0325866924096012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1.0325392894568253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1.01156839790624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0.79955551911377709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0.79955551911377709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0.79955551911377709</v>
      </c>
    </row>
    <row r="44" spans="1:40" ht="14" thickBot="1" x14ac:dyDescent="0.35">
      <c r="A44" s="93" t="s">
        <v>45</v>
      </c>
      <c r="B44" s="98">
        <v>41245243</v>
      </c>
      <c r="C44" s="51">
        <v>4</v>
      </c>
      <c r="D44" s="52">
        <v>42815688.18</v>
      </c>
      <c r="E44" s="52">
        <v>34252550.539999999</v>
      </c>
      <c r="F44" s="105">
        <f t="shared" si="3"/>
        <v>1.038075789249199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1.006997103641746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0.98993386655522919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0.75075549100292605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1.0026370757471352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0.9830660859483844</v>
      </c>
    </row>
    <row r="45" spans="1:40" s="26" customFormat="1" ht="27.5" thickBot="1" x14ac:dyDescent="0.35">
      <c r="A45" s="86" t="s">
        <v>69</v>
      </c>
      <c r="B45" s="60">
        <f>SUM(B46:B48)</f>
        <v>407495834</v>
      </c>
      <c r="C45" s="67">
        <v>4897</v>
      </c>
      <c r="D45" s="68">
        <v>659629653.13</v>
      </c>
      <c r="E45" s="68">
        <v>560685202.63</v>
      </c>
      <c r="F45" s="118">
        <f>D45/B45</f>
        <v>1.6187396240472975</v>
      </c>
      <c r="G45" s="119">
        <v>1341</v>
      </c>
      <c r="H45" s="120">
        <v>186799480.50999999</v>
      </c>
      <c r="I45" s="120">
        <v>158779557.59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1.1445597045293965</v>
      </c>
      <c r="N45" s="119">
        <v>352</v>
      </c>
      <c r="O45" s="120">
        <v>49203839.869999997</v>
      </c>
      <c r="P45" s="120">
        <v>41823263.810000002</v>
      </c>
      <c r="Q45" s="119">
        <v>460</v>
      </c>
      <c r="R45" s="120">
        <v>7348240.0599999996</v>
      </c>
      <c r="S45" s="120">
        <v>6246161.6500000004</v>
      </c>
      <c r="T45" s="119">
        <v>3201</v>
      </c>
      <c r="U45" s="120">
        <v>409851231.43000001</v>
      </c>
      <c r="V45" s="120">
        <v>348373303.24000001</v>
      </c>
      <c r="W45" s="106">
        <f t="shared" si="4"/>
        <v>1.0057801754851805</v>
      </c>
      <c r="X45" s="67">
        <v>3256</v>
      </c>
      <c r="Y45" s="67">
        <v>3451</v>
      </c>
      <c r="Z45" s="68">
        <v>412901402.73000002</v>
      </c>
      <c r="AA45" s="68">
        <v>350966190.18000001</v>
      </c>
      <c r="AB45" s="106">
        <f t="shared" si="10"/>
        <v>1.0132653349530931</v>
      </c>
      <c r="AC45" s="67">
        <v>74</v>
      </c>
      <c r="AD45" s="68">
        <v>10449847.09</v>
      </c>
      <c r="AE45" s="67">
        <v>3286</v>
      </c>
      <c r="AF45" s="68">
        <v>432317241.38999999</v>
      </c>
      <c r="AG45" s="68">
        <v>367469651.86000001</v>
      </c>
      <c r="AH45" s="68">
        <v>215593714.36000001</v>
      </c>
      <c r="AI45" s="68">
        <v>183254656.20000002</v>
      </c>
      <c r="AJ45" s="106">
        <f t="shared" si="11"/>
        <v>1.060912051900879</v>
      </c>
      <c r="AK45" s="67">
        <v>3152</v>
      </c>
      <c r="AL45" s="68">
        <v>390721070.31</v>
      </c>
      <c r="AM45" s="68">
        <v>332112906.75</v>
      </c>
      <c r="AN45" s="106">
        <f t="shared" si="12"/>
        <v>0.95883451488242699</v>
      </c>
    </row>
    <row r="46" spans="1:40" s="46" customFormat="1" x14ac:dyDescent="0.3">
      <c r="A46" s="87" t="s">
        <v>46</v>
      </c>
      <c r="B46" s="95">
        <v>108911</v>
      </c>
      <c r="C46" s="107">
        <v>5</v>
      </c>
      <c r="D46" s="76">
        <v>99811</v>
      </c>
      <c r="E46" s="76">
        <v>84839.35</v>
      </c>
      <c r="F46" s="108">
        <f>D46/B46</f>
        <v>0.91644553809991647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0.91644553809991647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0.91644553809991647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0.91644553809991647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0.91644553809991647</v>
      </c>
      <c r="AK46" s="77">
        <v>5</v>
      </c>
      <c r="AL46" s="76">
        <v>99811</v>
      </c>
      <c r="AM46" s="76">
        <v>84839.35</v>
      </c>
      <c r="AN46" s="108">
        <f t="shared" si="12"/>
        <v>0.91644553809991647</v>
      </c>
    </row>
    <row r="47" spans="1:40" s="46" customFormat="1" x14ac:dyDescent="0.3">
      <c r="A47" s="88" t="s">
        <v>47</v>
      </c>
      <c r="B47" s="96">
        <v>395704882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1.6300653789507706</v>
      </c>
      <c r="G47" s="43">
        <v>1333</v>
      </c>
      <c r="H47" s="42">
        <v>185249154.50999999</v>
      </c>
      <c r="I47" s="44">
        <v>157461780.49000001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1.1457580679785497</v>
      </c>
      <c r="N47" s="43">
        <v>340</v>
      </c>
      <c r="O47" s="42">
        <v>48222433.869999997</v>
      </c>
      <c r="P47" s="44">
        <v>40989068.710000001</v>
      </c>
      <c r="Q47" s="43">
        <v>435</v>
      </c>
      <c r="R47" s="42">
        <v>7182026.1699999999</v>
      </c>
      <c r="S47" s="44">
        <v>6104879.8399999999</v>
      </c>
      <c r="T47" s="43">
        <v>3084</v>
      </c>
      <c r="U47" s="42">
        <v>397977601.05000001</v>
      </c>
      <c r="V47" s="44">
        <v>338280717.43000001</v>
      </c>
      <c r="W47" s="108">
        <f t="shared" si="4"/>
        <v>1.0057434698265866</v>
      </c>
      <c r="X47" s="43">
        <v>3138</v>
      </c>
      <c r="Y47" s="45">
        <v>3330</v>
      </c>
      <c r="Z47" s="42">
        <v>401136323.95999998</v>
      </c>
      <c r="AA47" s="42">
        <v>340965873.27999997</v>
      </c>
      <c r="AB47" s="108">
        <f t="shared" si="10"/>
        <v>1.0137259917859693</v>
      </c>
      <c r="AC47" s="45">
        <v>73</v>
      </c>
      <c r="AD47" s="44">
        <v>10439896.09</v>
      </c>
      <c r="AE47" s="131">
        <v>3164</v>
      </c>
      <c r="AF47" s="42">
        <v>419918414.13999999</v>
      </c>
      <c r="AG47" s="76">
        <v>356930648.75</v>
      </c>
      <c r="AH47" s="42">
        <v>205437419.25</v>
      </c>
      <c r="AI47" s="42">
        <v>174621805.36000001</v>
      </c>
      <c r="AJ47" s="108">
        <f t="shared" si="11"/>
        <v>1.0611908855347405</v>
      </c>
      <c r="AK47" s="43">
        <v>3036</v>
      </c>
      <c r="AL47" s="42">
        <v>381011390.73000002</v>
      </c>
      <c r="AM47" s="42">
        <v>323859679.16000003</v>
      </c>
      <c r="AN47" s="108">
        <f t="shared" si="12"/>
        <v>0.96286755120195866</v>
      </c>
    </row>
    <row r="48" spans="1:40" s="46" customFormat="1" ht="33.75" customHeight="1" thickBot="1" x14ac:dyDescent="0.35">
      <c r="A48" s="90" t="s">
        <v>48</v>
      </c>
      <c r="B48" s="98">
        <v>11682041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1.2416506413562491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1.1060943263253398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1.0078563651676964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0.9985641866862135</v>
      </c>
      <c r="AC48" s="50">
        <v>1</v>
      </c>
      <c r="AD48" s="49">
        <v>9951</v>
      </c>
      <c r="AE48" s="48">
        <v>117</v>
      </c>
      <c r="AF48" s="47">
        <v>12299016.25</v>
      </c>
      <c r="AG48" s="47">
        <v>10454163.76</v>
      </c>
      <c r="AH48" s="47">
        <v>10156295.109999999</v>
      </c>
      <c r="AI48" s="47">
        <v>8632850.8399999999</v>
      </c>
      <c r="AJ48" s="108">
        <f t="shared" si="11"/>
        <v>1.0528139945750918</v>
      </c>
      <c r="AK48" s="48">
        <v>111</v>
      </c>
      <c r="AL48" s="47">
        <v>9609868.5800000001</v>
      </c>
      <c r="AM48" s="47">
        <v>8168388.2400000002</v>
      </c>
      <c r="AN48" s="108">
        <f t="shared" si="12"/>
        <v>0.82261897385910565</v>
      </c>
    </row>
    <row r="49" spans="1:40" s="26" customFormat="1" ht="48" customHeight="1" thickBot="1" x14ac:dyDescent="0.35">
      <c r="A49" s="86" t="s">
        <v>70</v>
      </c>
      <c r="B49" s="60">
        <f>SUM(B50:B53)</f>
        <v>681920421</v>
      </c>
      <c r="C49" s="130">
        <v>3563</v>
      </c>
      <c r="D49" s="68">
        <v>1065419779.85</v>
      </c>
      <c r="E49" s="68">
        <v>799111275.23000002</v>
      </c>
      <c r="F49" s="106">
        <f>D49/B49</f>
        <v>1.562381396772982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0.99401200890272212</v>
      </c>
      <c r="N49" s="119">
        <v>10</v>
      </c>
      <c r="O49" s="120">
        <v>4498868.22</v>
      </c>
      <c r="P49" s="120">
        <v>3374151.15</v>
      </c>
      <c r="Q49" s="119">
        <v>61</v>
      </c>
      <c r="R49" s="120">
        <v>17015325.640000001</v>
      </c>
      <c r="S49" s="120">
        <v>12761494.26</v>
      </c>
      <c r="T49" s="119">
        <v>3232</v>
      </c>
      <c r="U49" s="120">
        <v>656322893.73000002</v>
      </c>
      <c r="V49" s="68">
        <v>492288602.23000002</v>
      </c>
      <c r="W49" s="106">
        <f t="shared" si="4"/>
        <v>0.96246258876884405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0.3963175791446199</v>
      </c>
      <c r="AC49" s="67">
        <v>7</v>
      </c>
      <c r="AD49" s="68">
        <v>1905306.08</v>
      </c>
      <c r="AE49" s="67">
        <v>3228</v>
      </c>
      <c r="AF49" s="68">
        <v>644439455.65999997</v>
      </c>
      <c r="AG49" s="68">
        <v>483376023.31</v>
      </c>
      <c r="AH49" s="68">
        <v>149337734.70000002</v>
      </c>
      <c r="AI49" s="68">
        <v>112003300.86</v>
      </c>
      <c r="AJ49" s="106">
        <f t="shared" si="11"/>
        <v>0.9450361593732064</v>
      </c>
      <c r="AK49" s="67">
        <v>3212</v>
      </c>
      <c r="AL49" s="68">
        <v>593012236.25</v>
      </c>
      <c r="AM49" s="68">
        <v>444805608.82999998</v>
      </c>
      <c r="AN49" s="106">
        <f t="shared" si="12"/>
        <v>0.86962087948675759</v>
      </c>
    </row>
    <row r="50" spans="1:40" x14ac:dyDescent="0.3">
      <c r="A50" s="87" t="s">
        <v>49</v>
      </c>
      <c r="B50" s="95">
        <v>65593139</v>
      </c>
      <c r="C50" s="61">
        <v>60</v>
      </c>
      <c r="D50" s="62">
        <v>123604243.53</v>
      </c>
      <c r="E50" s="76">
        <v>92703182.519999996</v>
      </c>
      <c r="F50" s="108">
        <f t="shared" si="3"/>
        <v>1.8844081166781788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1.0772994120619841</v>
      </c>
      <c r="N50" s="77">
        <v>1</v>
      </c>
      <c r="O50" s="76">
        <v>34698.800000000003</v>
      </c>
      <c r="P50" s="78">
        <v>26024.1</v>
      </c>
      <c r="Q50" s="77">
        <v>11</v>
      </c>
      <c r="R50" s="76">
        <v>3724128.14</v>
      </c>
      <c r="S50" s="78">
        <v>2793096.1</v>
      </c>
      <c r="T50" s="64">
        <v>56</v>
      </c>
      <c r="U50" s="62">
        <v>66904623.140000001</v>
      </c>
      <c r="V50" s="62">
        <v>50178467.200000003</v>
      </c>
      <c r="W50" s="105">
        <f t="shared" si="4"/>
        <v>1.0199942274450382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1.0103405235721377</v>
      </c>
      <c r="AC50" s="66">
        <v>2</v>
      </c>
      <c r="AD50" s="65">
        <v>240040.4</v>
      </c>
      <c r="AE50" s="64">
        <v>52</v>
      </c>
      <c r="AF50" s="76">
        <v>61013672.450000003</v>
      </c>
      <c r="AG50" s="76">
        <v>45760254.119999997</v>
      </c>
      <c r="AH50" s="62">
        <v>26362105.399999999</v>
      </c>
      <c r="AI50" s="62">
        <v>19771579.039999999</v>
      </c>
      <c r="AJ50" s="105">
        <f t="shared" si="11"/>
        <v>0.93018375671882392</v>
      </c>
      <c r="AK50" s="64">
        <v>52</v>
      </c>
      <c r="AL50" s="76">
        <v>59290283.979999997</v>
      </c>
      <c r="AM50" s="76">
        <v>44467712.799999997</v>
      </c>
      <c r="AN50" s="105">
        <f t="shared" si="12"/>
        <v>0.9039098430706296</v>
      </c>
    </row>
    <row r="51" spans="1:40" x14ac:dyDescent="0.3">
      <c r="A51" s="88" t="s">
        <v>50</v>
      </c>
      <c r="B51" s="96">
        <v>13812858</v>
      </c>
      <c r="C51" s="20">
        <v>2</v>
      </c>
      <c r="D51" s="21">
        <v>185791.93</v>
      </c>
      <c r="E51" s="42">
        <v>185791.93</v>
      </c>
      <c r="F51" s="108">
        <f t="shared" si="3"/>
        <v>1.3450650835619971E-2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1.3447986651278106E-2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1.3447986651278106E-2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1.3447986651278106E-2</v>
      </c>
      <c r="AK51" s="23">
        <v>2</v>
      </c>
      <c r="AL51" s="42">
        <v>185755.13</v>
      </c>
      <c r="AM51" s="42">
        <v>185755.13</v>
      </c>
      <c r="AN51" s="105">
        <f t="shared" si="12"/>
        <v>1.3447986651278106E-2</v>
      </c>
    </row>
    <row r="52" spans="1:40" x14ac:dyDescent="0.3">
      <c r="A52" s="88" t="s">
        <v>51</v>
      </c>
      <c r="B52" s="96">
        <v>384895110</v>
      </c>
      <c r="C52" s="141">
        <v>3109</v>
      </c>
      <c r="D52" s="21">
        <v>474999692.35000002</v>
      </c>
      <c r="E52" s="42">
        <v>356249762.63</v>
      </c>
      <c r="F52" s="108">
        <f t="shared" si="3"/>
        <v>1.2341016552535573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0.99899689694680716</v>
      </c>
      <c r="N52" s="43">
        <v>4</v>
      </c>
      <c r="O52" s="42">
        <v>248815.58</v>
      </c>
      <c r="P52" s="44">
        <v>186611.68</v>
      </c>
      <c r="Q52" s="43">
        <v>11</v>
      </c>
      <c r="R52" s="42">
        <v>3994038.99</v>
      </c>
      <c r="S52" s="44">
        <v>2995529.25</v>
      </c>
      <c r="T52" s="23">
        <v>2942</v>
      </c>
      <c r="U52" s="21">
        <v>380266165.97000003</v>
      </c>
      <c r="V52" s="21">
        <v>285199618.27999997</v>
      </c>
      <c r="W52" s="105">
        <f t="shared" si="4"/>
        <v>0.98797349223272812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0.24976330611215095</v>
      </c>
      <c r="AC52" s="24">
        <v>2</v>
      </c>
      <c r="AD52" s="22">
        <v>1200000</v>
      </c>
      <c r="AE52" s="43">
        <v>2941</v>
      </c>
      <c r="AF52" s="42">
        <v>383095305.79000002</v>
      </c>
      <c r="AG52" s="42">
        <v>287321473.05000001</v>
      </c>
      <c r="AH52" s="21">
        <v>93163217.75</v>
      </c>
      <c r="AI52" s="21">
        <v>69872413.239999995</v>
      </c>
      <c r="AJ52" s="105">
        <f t="shared" si="11"/>
        <v>0.99532390990885811</v>
      </c>
      <c r="AK52" s="23">
        <v>2939</v>
      </c>
      <c r="AL52" s="42">
        <v>352617141.82999998</v>
      </c>
      <c r="AM52" s="42">
        <v>264462850.11000001</v>
      </c>
      <c r="AN52" s="105">
        <f t="shared" si="12"/>
        <v>0.9161382742170977</v>
      </c>
    </row>
    <row r="53" spans="1:40" ht="27.5" thickBot="1" x14ac:dyDescent="0.35">
      <c r="A53" s="90" t="s">
        <v>52</v>
      </c>
      <c r="B53" s="98">
        <v>217619314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2.1442492555601018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1.0223304988453368</v>
      </c>
      <c r="N53" s="48">
        <v>5</v>
      </c>
      <c r="O53" s="47">
        <v>4215353.84</v>
      </c>
      <c r="P53" s="49">
        <v>3161515.37</v>
      </c>
      <c r="Q53" s="48">
        <v>39</v>
      </c>
      <c r="R53" s="47">
        <v>9297158.5099999998</v>
      </c>
      <c r="S53" s="49">
        <v>6972868.9100000001</v>
      </c>
      <c r="T53" s="34">
        <v>232</v>
      </c>
      <c r="U53" s="32">
        <v>208966349.49000001</v>
      </c>
      <c r="V53" s="32">
        <v>156724761.62</v>
      </c>
      <c r="W53" s="105">
        <f t="shared" si="4"/>
        <v>0.96023806733440953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0.49560384534619017</v>
      </c>
      <c r="AC53" s="35">
        <v>3</v>
      </c>
      <c r="AD53" s="37">
        <v>465265.68</v>
      </c>
      <c r="AE53" s="48">
        <v>233</v>
      </c>
      <c r="AF53" s="47">
        <v>200144722.28999999</v>
      </c>
      <c r="AG53" s="47">
        <v>150108541.00999999</v>
      </c>
      <c r="AH53" s="32">
        <v>29812411.550000001</v>
      </c>
      <c r="AI53" s="32">
        <v>22359308.579999998</v>
      </c>
      <c r="AJ53" s="105">
        <f t="shared" si="11"/>
        <v>0.91970109918644438</v>
      </c>
      <c r="AK53" s="34">
        <v>219</v>
      </c>
      <c r="AL53" s="47">
        <v>180919055.31</v>
      </c>
      <c r="AM53" s="47">
        <v>135689290.78999999</v>
      </c>
      <c r="AN53" s="105">
        <f t="shared" si="12"/>
        <v>0.83135569166438972</v>
      </c>
    </row>
    <row r="54" spans="1:40" s="26" customFormat="1" ht="27.5" thickBot="1" x14ac:dyDescent="0.35">
      <c r="A54" s="86" t="s">
        <v>71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3"/>
        <v>3.2675221460887665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1.0066224860563318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1.0066224860563318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1.0066224860563318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1.0066224860563318</v>
      </c>
      <c r="AK54" s="67">
        <v>1</v>
      </c>
      <c r="AL54" s="68">
        <v>1127820.8400000001</v>
      </c>
      <c r="AM54" s="68">
        <v>845865.63</v>
      </c>
      <c r="AN54" s="106">
        <f t="shared" si="12"/>
        <v>1.0066224860563318</v>
      </c>
    </row>
    <row r="55" spans="1:40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3"/>
        <v>2.7045634375549468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1.0066224860563318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1.0066224860563318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1.0066224860563318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1.0066224860563318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1.0066224860563318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190653402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1.0436204099311064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1.026191137412801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1.014642666119328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0.98975252227599897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0.98935293706429639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0.98935293706429639</v>
      </c>
    </row>
    <row r="59" spans="1:40" ht="14" thickBot="1" x14ac:dyDescent="0.35">
      <c r="A59" s="94" t="s">
        <v>56</v>
      </c>
      <c r="B59" s="99">
        <v>190653402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1.0436204099311064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1.026191137412801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1.014642666119328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0.98975252227599897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0.98935293706429639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0.98935293706429639</v>
      </c>
    </row>
    <row r="60" spans="1:40" ht="18" thickBot="1" x14ac:dyDescent="0.35">
      <c r="A60" s="139" t="s">
        <v>57</v>
      </c>
      <c r="B60" s="140">
        <v>3149495653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1.7016991637740166</v>
      </c>
      <c r="G60" s="133">
        <v>3531</v>
      </c>
      <c r="H60" s="134">
        <v>1540565330.46</v>
      </c>
      <c r="I60" s="134">
        <v>1170080113.77</v>
      </c>
      <c r="J60" s="133">
        <v>15679</v>
      </c>
      <c r="K60" s="134">
        <v>3555624310.0900002</v>
      </c>
      <c r="L60" s="134">
        <v>2661744479.25</v>
      </c>
      <c r="M60" s="138">
        <f>K60/B60</f>
        <v>1.1289503786751218</v>
      </c>
      <c r="N60" s="136">
        <v>617</v>
      </c>
      <c r="O60" s="137">
        <v>348775442.24000001</v>
      </c>
      <c r="P60" s="137">
        <v>265548613.28999999</v>
      </c>
      <c r="Q60" s="136">
        <v>999</v>
      </c>
      <c r="R60" s="137">
        <v>60008355.549999997</v>
      </c>
      <c r="S60" s="137">
        <v>45872839.159999996</v>
      </c>
      <c r="T60" s="136">
        <v>15062</v>
      </c>
      <c r="U60" s="137">
        <v>3146840512.3000002</v>
      </c>
      <c r="V60" s="134">
        <v>2350323026.8000002</v>
      </c>
      <c r="W60" s="135">
        <f t="shared" si="4"/>
        <v>0.99915696321172232</v>
      </c>
      <c r="X60" s="133">
        <v>10415</v>
      </c>
      <c r="Y60" s="133">
        <v>11449</v>
      </c>
      <c r="Z60" s="137">
        <v>2419176397.2199998</v>
      </c>
      <c r="AA60" s="134">
        <v>1807386258.8</v>
      </c>
      <c r="AB60" s="135">
        <f>Z60/B60</f>
        <v>0.76811549014701874</v>
      </c>
      <c r="AC60" s="133">
        <v>148</v>
      </c>
      <c r="AD60" s="137">
        <v>27775960.690000001</v>
      </c>
      <c r="AE60" s="133">
        <f t="shared" ref="AE60:AI60" si="14">SUM(AE6+AE28+AE40+AE45+AE49+AE54+AE58)</f>
        <v>15228</v>
      </c>
      <c r="AF60" s="137">
        <f t="shared" si="14"/>
        <v>3123653591.6399999</v>
      </c>
      <c r="AG60" s="137">
        <f t="shared" si="14"/>
        <v>2335872165.4400005</v>
      </c>
      <c r="AH60" s="137">
        <f t="shared" si="14"/>
        <v>1161282217.26</v>
      </c>
      <c r="AI60" s="137">
        <f t="shared" si="14"/>
        <v>892878530.63000011</v>
      </c>
      <c r="AJ60" s="135">
        <f>AF60/B60</f>
        <v>0.99179485727012051</v>
      </c>
      <c r="AK60" s="133">
        <v>14943</v>
      </c>
      <c r="AL60" s="134">
        <v>2871848321.4299998</v>
      </c>
      <c r="AM60" s="134">
        <v>2142815087.24</v>
      </c>
      <c r="AN60" s="135">
        <f>AL60/B60</f>
        <v>0.91184387528665678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maja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2024-07-03T09:13:45Z</dcterms:modified>
</cp:coreProperties>
</file>