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\Biuletyny_2025\"/>
    </mc:Choice>
  </mc:AlternateContent>
  <bookViews>
    <workbookView xWindow="0" yWindow="-120" windowWidth="16755" windowHeight="9765" tabRatio="781"/>
  </bookViews>
  <sheets>
    <sheet name="INFO" sheetId="21" r:id="rId1"/>
    <sheet name="Dodatkowe info" sheetId="23" r:id="rId2"/>
    <sheet name="Ceny_bieżące kraj" sheetId="2" r:id="rId3"/>
    <sheet name="Ceny_2015-2025_kraj" sheetId="3" r:id="rId4"/>
    <sheet name="Obroty_2015-2025_kraj" sheetId="4" r:id="rId5"/>
    <sheet name="Ceny_zakupu sieci handlowe" sheetId="19" r:id="rId6"/>
    <sheet name="Ceny_zakupu przetwórstwo" sheetId="20" r:id="rId7"/>
    <sheet name="Handel zagr. I-XII 2024" sheetId="18" r:id="rId8"/>
  </sheets>
  <externalReferences>
    <externalReference r:id="rId9"/>
  </externalReferences>
  <definedNames>
    <definedName name="\a">#N/A</definedName>
    <definedName name="\s" localSheetId="6">#REF!</definedName>
    <definedName name="\s" localSheetId="5">#REF!</definedName>
    <definedName name="\s" localSheetId="7">#REF!</definedName>
    <definedName name="\s" localSheetId="0">#REF!</definedName>
    <definedName name="\s">#REF!</definedName>
    <definedName name="_17_11_2011" localSheetId="6">#REF!</definedName>
    <definedName name="_17_11_2011" localSheetId="5">#REF!</definedName>
    <definedName name="_17_11_2011" localSheetId="7">#REF!</definedName>
    <definedName name="_17_11_2011" localSheetId="0">#REF!</definedName>
    <definedName name="_17_11_2011">#REF!</definedName>
    <definedName name="_7_11_2011" localSheetId="6">#REF!</definedName>
    <definedName name="_7_11_2011" localSheetId="5">#REF!</definedName>
    <definedName name="_7_11_2011" localSheetId="7">#REF!</definedName>
    <definedName name="_7_11_2011" localSheetId="0">#REF!</definedName>
    <definedName name="_7_11_2011">#REF!</definedName>
    <definedName name="_A" localSheetId="6">#REF!</definedName>
    <definedName name="_A" localSheetId="5">#REF!</definedName>
    <definedName name="_A" localSheetId="7">#REF!</definedName>
    <definedName name="_A">#REF!</definedName>
    <definedName name="a">#REF!</definedName>
    <definedName name="aaaa">#REF!</definedName>
    <definedName name="AllPerc" localSheetId="6">#REF!,#REF!</definedName>
    <definedName name="AllPerc" localSheetId="5">#REF!,#REF!</definedName>
    <definedName name="AllPerc" localSheetId="7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6">#REF!</definedName>
    <definedName name="BothPerc" localSheetId="5">#REF!</definedName>
    <definedName name="BothPerc" localSheetId="7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6">#REF!</definedName>
    <definedName name="ColPre" localSheetId="5">#REF!</definedName>
    <definedName name="ColPre" localSheetId="7">#REF!</definedName>
    <definedName name="ColPre">#REF!</definedName>
    <definedName name="CurShe" localSheetId="6">#REF!</definedName>
    <definedName name="CurShe" localSheetId="5">#REF!</definedName>
    <definedName name="CurShe" localSheetId="7">#REF!</definedName>
    <definedName name="CurShe">#REF!</definedName>
    <definedName name="dd">#REF!</definedName>
    <definedName name="fg">#REF!</definedName>
    <definedName name="FirstPerc" localSheetId="6">#REF!</definedName>
    <definedName name="FirstPerc" localSheetId="5">#REF!</definedName>
    <definedName name="FirstPerc" localSheetId="7">#REF!</definedName>
    <definedName name="FirstPerc">#REF!</definedName>
    <definedName name="gg" localSheetId="6">#REF!</definedName>
    <definedName name="gg" localSheetId="5">#REF!</definedName>
    <definedName name="gg" localSheetId="7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6">#REF!</definedName>
    <definedName name="jose" localSheetId="5">#REF!</definedName>
    <definedName name="jose" localSheetId="7">#REF!</definedName>
    <definedName name="jose" localSheetId="0">#REF!</definedName>
    <definedName name="jose">#REF!</definedName>
    <definedName name="Last5" localSheetId="6">#REF!</definedName>
    <definedName name="Last5" localSheetId="5">#REF!</definedName>
    <definedName name="Last5" localSheetId="7">#REF!</definedName>
    <definedName name="Last5" localSheetId="0">#REF!</definedName>
    <definedName name="Last5">#REF!</definedName>
    <definedName name="MaxDate">'[1]Amis Exchange rate'!$D$2</definedName>
    <definedName name="MonPre" localSheetId="6">#REF!</definedName>
    <definedName name="MonPre" localSheetId="5">#REF!</definedName>
    <definedName name="MonPre" localSheetId="7">#REF!</definedName>
    <definedName name="MonPre" localSheetId="0">#REF!</definedName>
    <definedName name="MonPre">#REF!</definedName>
    <definedName name="NumPri" localSheetId="6">#REF!</definedName>
    <definedName name="NumPri" localSheetId="5">#REF!</definedName>
    <definedName name="NumPri" localSheetId="7">#REF!</definedName>
    <definedName name="NumPri" localSheetId="0">#REF!</definedName>
    <definedName name="NumPri">#REF!</definedName>
    <definedName name="_xlnm.Print_Area" localSheetId="6">#REF!</definedName>
    <definedName name="_xlnm.Print_Area" localSheetId="5">#REF!</definedName>
    <definedName name="_xlnm.Print_Area" localSheetId="7">#REF!</definedName>
    <definedName name="_xlnm.Print_Area" localSheetId="0">#REF!</definedName>
    <definedName name="_xlnm.Print_Area">#REF!</definedName>
    <definedName name="ppp" localSheetId="6">#REF!</definedName>
    <definedName name="ppp" localSheetId="5">#REF!</definedName>
    <definedName name="ppp" localSheetId="7">#REF!</definedName>
    <definedName name="ppp">#REF!</definedName>
    <definedName name="Prosieta" localSheetId="6">#REF!</definedName>
    <definedName name="Prosieta" localSheetId="5">#REF!</definedName>
    <definedName name="Prosieta" localSheetId="7">#REF!</definedName>
    <definedName name="Prosieta">#REF!</definedName>
    <definedName name="recap" localSheetId="6">#REF!</definedName>
    <definedName name="recap" localSheetId="5">#REF!</definedName>
    <definedName name="recap" localSheetId="7">#REF!</definedName>
    <definedName name="recap">#REF!</definedName>
    <definedName name="s">#REF!</definedName>
    <definedName name="SecondPerc" localSheetId="6">#REF!</definedName>
    <definedName name="SecondPerc" localSheetId="5">#REF!</definedName>
    <definedName name="SecondPerc" localSheetId="7">#REF!</definedName>
    <definedName name="SecondPerc">#REF!</definedName>
    <definedName name="ssssaaa">#REF!</definedName>
    <definedName name="TodDat" localSheetId="6">#REF!</definedName>
    <definedName name="TodDat" localSheetId="5">#REF!</definedName>
    <definedName name="TodDat" localSheetId="7">#REF!</definedName>
    <definedName name="TodDat">#REF!</definedName>
    <definedName name="WeeNum" localSheetId="6">#REF!</definedName>
    <definedName name="WeeNum" localSheetId="5">#REF!</definedName>
    <definedName name="WeeNum" localSheetId="7">#REF!</definedName>
    <definedName name="WeeNum">#REF!</definedName>
    <definedName name="zx">#REF!</definedName>
    <definedName name="zywiec" localSheetId="6">#REF!</definedName>
    <definedName name="zywiec" localSheetId="5">#REF!</definedName>
    <definedName name="zywiec" localSheetId="7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5" i="20" l="1"/>
  <c r="B9" i="19" l="1"/>
  <c r="H10" i="2" l="1"/>
  <c r="I9" i="2"/>
  <c r="I8" i="2"/>
  <c r="I6" i="2"/>
  <c r="H4" i="2"/>
  <c r="E4" i="2"/>
  <c r="I10" i="2" l="1"/>
  <c r="F5" i="20"/>
  <c r="G8" i="2" l="1"/>
  <c r="G9" i="2"/>
  <c r="G6" i="2"/>
  <c r="E10" i="2"/>
  <c r="D8" i="2"/>
  <c r="D9" i="2"/>
  <c r="D6" i="2"/>
  <c r="H8" i="2" l="1"/>
  <c r="H6" i="2"/>
  <c r="H9" i="2"/>
  <c r="G10" i="2"/>
  <c r="D10" i="19"/>
  <c r="D5" i="19" l="1"/>
</calcChain>
</file>

<file path=xl/sharedStrings.xml><?xml version="1.0" encoding="utf-8"?>
<sst xmlns="http://schemas.openxmlformats.org/spreadsheetml/2006/main" count="181" uniqueCount="115">
  <si>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</si>
  <si>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</si>
  <si>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</si>
  <si>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</si>
  <si>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</si>
  <si>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</si>
  <si>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</si>
  <si>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</si>
  <si>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</si>
  <si>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</si>
  <si>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</si>
  <si>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</si>
  <si>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</si>
  <si>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</si>
  <si>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</si>
  <si>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</si>
  <si>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</si>
  <si>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</si>
  <si>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</si>
  <si>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</si>
  <si>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</si>
  <si>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</si>
  <si>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</si>
  <si>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</si>
  <si>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</si>
  <si>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</si>
  <si>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</si>
  <si>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</si>
  <si>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</si>
  <si>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</si>
  <si>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</si>
  <si>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</si>
  <si>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</si>
  <si>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</si>
  <si>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</si>
  <si>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</si>
  <si>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</si>
  <si>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</si>
  <si>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</si>
  <si>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</si>
  <si>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</si>
  <si>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</si>
  <si>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</si>
  <si>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</si>
  <si>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</si>
  <si>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</si>
  <si>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</si>
  <si>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</si>
  <si>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Ukraina</t>
  </si>
  <si>
    <t>Podane wielkości dotyczą sprzedaży cukru ogółem na rynku krajowym.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</si>
  <si>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</si>
  <si>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</si>
  <si>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</si>
  <si>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</si>
  <si>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</si>
  <si>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</si>
  <si>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</si>
  <si>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</si>
  <si>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</si>
  <si>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</si>
  <si>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</si>
  <si>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</si>
  <si>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</si>
  <si>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</si>
  <si>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</si>
  <si>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</si>
  <si>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</si>
  <si>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</si>
  <si>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</si>
  <si>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</si>
  <si>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</si>
  <si>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</si>
  <si>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</si>
  <si>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</si>
  <si>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</si>
  <si>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</si>
  <si>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</si>
  <si>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</si>
  <si>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</si>
  <si>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</si>
  <si>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</si>
  <si>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</si>
  <si>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</si>
  <si>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</si>
  <si>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</si>
  <si>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</si>
  <si>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</si>
  <si>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Gwatemala</t>
  </si>
  <si>
    <t>Litwa</t>
  </si>
  <si>
    <t>Liban</t>
  </si>
  <si>
    <t>Brazylia</t>
  </si>
  <si>
    <t>Zjedn.Emiraty Arabskie</t>
  </si>
  <si>
    <t>Egipt</t>
  </si>
  <si>
    <t>Sri Lanka</t>
  </si>
  <si>
    <t>Holandia</t>
  </si>
  <si>
    <t>grudzień    2024</t>
  </si>
  <si>
    <t>grudzień       2024</t>
  </si>
  <si>
    <t>grudzień
2024</t>
  </si>
  <si>
    <t>Roczna        zmiana</t>
  </si>
  <si>
    <t>Ghana</t>
  </si>
  <si>
    <t>Meksyk</t>
  </si>
  <si>
    <t>Kolumbia</t>
  </si>
  <si>
    <t>NR 1/2025</t>
  </si>
  <si>
    <t>25 lutego 2025 r.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</si>
  <si>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styczeń 2025 r.</t>
    </r>
  </si>
  <si>
    <t>styczeń    2025</t>
  </si>
  <si>
    <t>styczeń       2025</t>
  </si>
  <si>
    <t>styczeń        2025</t>
  </si>
  <si>
    <t>styczeń        2024</t>
  </si>
  <si>
    <t xml:space="preserve">              w 2024 r.*</t>
  </si>
  <si>
    <t>2023 r.</t>
  </si>
  <si>
    <t>2024 r.*</t>
  </si>
  <si>
    <t>Słowacja</t>
  </si>
  <si>
    <r>
      <rPr>
        <b/>
        <sz val="11.95"/>
        <color rgb="FF000000"/>
        <rFont val="Calibri"/>
        <family val="2"/>
        <charset val="238"/>
      </rPr>
      <t xml:space="preserve">Dodatkowe informacje
</t>
    </r>
    <r>
      <rPr>
        <sz val="10"/>
        <color theme="1"/>
        <rFont val="Courier New"/>
        <family val="3"/>
        <charset val="238"/>
      </rPr>
      <t xml:space="preserve"> 1. </t>
    </r>
    <r>
      <rPr>
        <b/>
        <sz val="10"/>
        <color rgb="FF000000"/>
        <rFont val="Calibri"/>
        <family val="2"/>
        <charset val="238"/>
      </rPr>
      <t xml:space="preserve">Biuletyn „Rynek cukru” jest wydawany raz w miesiącu (około 25 dnia miesiąca).
</t>
    </r>
    <r>
      <rPr>
        <sz val="10"/>
        <color theme="1"/>
        <rFont val="Courier New"/>
        <family val="3"/>
        <charset val="238"/>
      </rPr>
      <t xml:space="preserve"> 2. </t>
    </r>
    <r>
      <rPr>
        <b/>
        <sz val="10"/>
        <color rgb="FF000000"/>
        <rFont val="Calibri"/>
        <family val="2"/>
        <charset val="238"/>
      </rPr>
      <t xml:space="preserve">Informacje zamieszczane w niniejszym biuletynie przekazywane są przez podmioty włączone do Zintegrowanego Systemu Rolniczej Informacji Rynkowej (ZSRIR).
</t>
    </r>
    <r>
      <rPr>
        <sz val="10"/>
        <color theme="1"/>
        <rFont val="Courier New"/>
        <family val="3"/>
        <charset val="238"/>
      </rPr>
      <t xml:space="preserve"> 3. </t>
    </r>
    <r>
      <rPr>
        <b/>
        <sz val="10"/>
        <color rgb="FF000000"/>
        <rFont val="Calibri"/>
        <family val="2"/>
        <charset val="238"/>
      </rPr>
      <t xml:space="preserve">Publikowanie danych pochodzących z raportu możliwe jest wyłącznie z podaniem źródła.
</t>
    </r>
    <r>
      <rPr>
        <sz val="10"/>
        <color theme="1"/>
        <rFont val="Courier New"/>
        <family val="3"/>
        <charset val="238"/>
      </rPr>
      <t xml:space="preserve"> 4. </t>
    </r>
    <r>
      <rPr>
        <b/>
        <sz val="10"/>
        <color rgb="FF000000"/>
        <rFont val="Calibri"/>
        <family val="2"/>
        <charset val="238"/>
      </rPr>
      <t xml:space="preserve">Ceny zakupu i sprzedaży nie zawierają podatku VAT. 
</t>
    </r>
    <r>
      <rPr>
        <sz val="10"/>
        <color theme="1"/>
        <rFont val="Courier New"/>
        <family val="3"/>
        <charset val="238"/>
      </rPr>
      <t xml:space="preserve"> 5. </t>
    </r>
    <r>
      <rPr>
        <b/>
        <sz val="10"/>
        <color rgb="FF000000"/>
        <rFont val="Calibri"/>
        <family val="2"/>
        <charset val="238"/>
      </rPr>
      <t>Cena zakupu</t>
    </r>
    <r>
      <rPr>
        <sz val="10"/>
        <color rgb="FF000000"/>
        <rFont val="Calibri"/>
        <family val="2"/>
        <charset val="238"/>
      </rPr>
      <t xml:space="preserve">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
</t>
    </r>
    <r>
      <rPr>
        <sz val="10"/>
        <color theme="1"/>
        <rFont val="Courier New"/>
        <family val="3"/>
        <charset val="238"/>
      </rPr>
      <t xml:space="preserve"> 6. </t>
    </r>
    <r>
      <rPr>
        <b/>
        <sz val="10"/>
        <color rgb="FF000000"/>
        <rFont val="Calibri"/>
        <family val="2"/>
        <charset val="238"/>
      </rPr>
      <t>Cena sprzedaży</t>
    </r>
    <r>
      <rPr>
        <sz val="10"/>
        <color rgb="FF000000"/>
        <rFont val="Calibri"/>
        <family val="2"/>
        <charset val="238"/>
      </rPr>
      <t xml:space="preserve">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
</t>
    </r>
    <r>
      <rPr>
        <sz val="10"/>
        <color theme="1"/>
        <rFont val="Courier New"/>
        <family val="3"/>
        <charset val="238"/>
      </rPr>
      <t xml:space="preserve"> 7. </t>
    </r>
    <r>
      <rPr>
        <b/>
        <sz val="10"/>
        <color rgb="FF000000"/>
        <rFont val="Calibri"/>
        <family val="2"/>
        <charset val="238"/>
      </rPr>
      <t>Prezentowane ceny</t>
    </r>
    <r>
      <rPr>
        <sz val="10"/>
        <color rgb="FF000000"/>
        <rFont val="Calibri"/>
        <family val="2"/>
        <charset val="238"/>
      </rPr>
      <t xml:space="preserve"> są to ceny średnie, ważone (wg wolumenu).
</t>
    </r>
    <r>
      <rPr>
        <sz val="10"/>
        <color theme="1"/>
        <rFont val="Courier New"/>
        <family val="3"/>
        <charset val="238"/>
      </rPr>
      <t xml:space="preserve"> 8. </t>
    </r>
    <r>
      <rPr>
        <b/>
        <sz val="10"/>
        <color rgb="FF000000"/>
        <rFont val="Calibri"/>
        <family val="2"/>
        <charset val="238"/>
      </rPr>
      <t>nld</t>
    </r>
    <r>
      <rPr>
        <sz val="10"/>
        <color rgb="FF000000"/>
        <rFont val="Calibri"/>
        <family val="2"/>
        <charset val="238"/>
      </rPr>
      <t xml:space="preserve"> - niewystarczająca liczba danych do prezentacji.
</t>
    </r>
    <r>
      <rPr>
        <sz val="10"/>
        <color theme="1"/>
        <rFont val="Courier New"/>
        <family val="3"/>
        <charset val="238"/>
      </rPr>
      <t xml:space="preserve"> 9. </t>
    </r>
    <r>
      <rPr>
        <b/>
        <sz val="10"/>
        <color rgb="FF000000"/>
        <rFont val="Calibri"/>
        <family val="2"/>
        <charset val="238"/>
      </rPr>
      <t>Opakowania (objaśnienia): worki</t>
    </r>
    <r>
      <rPr>
        <sz val="10"/>
        <color rgb="FF000000"/>
        <rFont val="Calibri"/>
        <family val="2"/>
        <charset val="238"/>
      </rPr>
      <t xml:space="preserve"> - opakowania od 2 do 799 kg, najczęściej 25 lub 50 kg; big bag - opakowania powyżej 800 kg.</t>
    </r>
  </si>
  <si>
    <t>styczeń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</si>
</sst>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b/>
      <i/>
      <u/>
      <sz val="12"/>
      <color rgb="FF0000FF"/>
      <name val="Calibri"/>
      <family val="2"/>
      <charset val="238"/>
      <scheme val="minor"/>
    </font>
    <font>
      <sz val="1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i/>
      <u/>
      <sz val="10"/>
      <color rgb="FF0000FF"/>
      <name val="Arial"/>
      <family val="2"/>
      <charset val="238"/>
    </font>
    <font>
      <i/>
      <sz val="10"/>
      <color rgb="FF0000FF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.95"/>
      <color rgb="FF000000"/>
      <name val="Calibri"/>
      <family val="2"/>
      <charset val="238"/>
    </font>
    <font>
      <sz val="10"/>
      <color theme="1"/>
      <name val="Courier New"/>
      <family val="3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8">
    <xf numFmtId="0" fontId="0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39" applyNumberFormat="0" applyAlignment="0" applyProtection="0"/>
    <xf numFmtId="0" fontId="33" fillId="6" borderId="40" applyNumberFormat="0" applyAlignment="0" applyProtection="0"/>
    <xf numFmtId="0" fontId="34" fillId="6" borderId="39" applyNumberFormat="0" applyAlignment="0" applyProtection="0"/>
    <xf numFmtId="0" fontId="35" fillId="0" borderId="41" applyNumberFormat="0" applyFill="0" applyAlignment="0" applyProtection="0"/>
    <xf numFmtId="0" fontId="36" fillId="7" borderId="4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2" borderId="0" applyNumberFormat="0" applyBorder="0" applyAlignment="0" applyProtection="0"/>
    <xf numFmtId="164" fontId="18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45" applyNumberFormat="0" applyAlignment="0" applyProtection="0"/>
    <xf numFmtId="0" fontId="44" fillId="51" borderId="46" applyNumberFormat="0" applyAlignment="0" applyProtection="0"/>
    <xf numFmtId="0" fontId="45" fillId="35" borderId="0" applyNumberFormat="0" applyBorder="0" applyAlignment="0" applyProtection="0"/>
    <xf numFmtId="0" fontId="46" fillId="0" borderId="47" applyNumberFormat="0" applyFill="0" applyAlignment="0" applyProtection="0"/>
    <xf numFmtId="0" fontId="47" fillId="52" borderId="48" applyNumberFormat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53" borderId="0" applyNumberFormat="0" applyBorder="0" applyAlignment="0" applyProtection="0"/>
    <xf numFmtId="0" fontId="18" fillId="0" borderId="0"/>
    <xf numFmtId="0" fontId="52" fillId="51" borderId="45" applyNumberFormat="0" applyAlignment="0" applyProtection="0"/>
    <xf numFmtId="0" fontId="53" fillId="0" borderId="5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7" fillId="34" borderId="0" applyNumberFormat="0" applyBorder="0" applyAlignment="0" applyProtection="0"/>
    <xf numFmtId="0" fontId="9" fillId="8" borderId="43" applyNumberFormat="0" applyFont="0" applyAlignment="0" applyProtection="0"/>
    <xf numFmtId="0" fontId="18" fillId="0" borderId="0"/>
    <xf numFmtId="0" fontId="18" fillId="54" borderId="5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58" fillId="38" borderId="0" applyNumberFormat="0" applyBorder="0" applyAlignment="0" applyProtection="0"/>
    <xf numFmtId="0" fontId="58" fillId="40" borderId="0" applyNumberFormat="0" applyBorder="0" applyAlignment="0" applyProtection="0"/>
    <xf numFmtId="0" fontId="58" fillId="54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39" borderId="0" applyNumberFormat="0" applyBorder="0" applyAlignment="0" applyProtection="0"/>
    <xf numFmtId="0" fontId="58" fillId="53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53" borderId="0" applyNumberFormat="0" applyBorder="0" applyAlignment="0" applyProtection="0"/>
    <xf numFmtId="0" fontId="59" fillId="51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45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60" fillId="34" borderId="0" applyNumberFormat="0" applyBorder="0" applyAlignment="0" applyProtection="0"/>
    <xf numFmtId="0" fontId="61" fillId="56" borderId="45" applyNumberFormat="0" applyAlignment="0" applyProtection="0"/>
    <xf numFmtId="0" fontId="62" fillId="52" borderId="48" applyNumberFormat="0" applyAlignment="0" applyProtection="0"/>
    <xf numFmtId="0" fontId="63" fillId="0" borderId="0" applyNumberFormat="0" applyFill="0" applyBorder="0" applyAlignment="0" applyProtection="0"/>
    <xf numFmtId="0" fontId="64" fillId="35" borderId="0" applyNumberFormat="0" applyBorder="0" applyAlignment="0" applyProtection="0"/>
    <xf numFmtId="0" fontId="65" fillId="0" borderId="54" applyNumberFormat="0" applyFill="0" applyAlignment="0" applyProtection="0"/>
    <xf numFmtId="0" fontId="66" fillId="0" borderId="50" applyNumberFormat="0" applyFill="0" applyAlignment="0" applyProtection="0"/>
    <xf numFmtId="0" fontId="67" fillId="0" borderId="55" applyNumberFormat="0" applyFill="0" applyAlignment="0" applyProtection="0"/>
    <xf numFmtId="0" fontId="67" fillId="0" borderId="0" applyNumberFormat="0" applyFill="0" applyBorder="0" applyAlignment="0" applyProtection="0"/>
    <xf numFmtId="0" fontId="68" fillId="53" borderId="45" applyNumberFormat="0" applyAlignment="0" applyProtection="0"/>
    <xf numFmtId="0" fontId="69" fillId="0" borderId="47" applyNumberFormat="0" applyFill="0" applyAlignment="0" applyProtection="0"/>
    <xf numFmtId="0" fontId="70" fillId="53" borderId="0" applyNumberFormat="0" applyBorder="0" applyAlignment="0" applyProtection="0"/>
    <xf numFmtId="0" fontId="71" fillId="54" borderId="53" applyNumberFormat="0" applyFont="0" applyAlignment="0" applyProtection="0"/>
    <xf numFmtId="0" fontId="72" fillId="56" borderId="46" applyNumberFormat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1" fillId="33" borderId="0" applyNumberFormat="0" applyBorder="0" applyAlignment="0" applyProtection="0"/>
    <xf numFmtId="0" fontId="5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1" fillId="34" borderId="0" applyNumberFormat="0" applyBorder="0" applyAlignment="0" applyProtection="0"/>
    <xf numFmtId="0" fontId="5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1" fillId="35" borderId="0" applyNumberFormat="0" applyBorder="0" applyAlignment="0" applyProtection="0"/>
    <xf numFmtId="0" fontId="5" fillId="5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1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1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1" fillId="38" borderId="0" applyNumberFormat="0" applyBorder="0" applyAlignment="0" applyProtection="0"/>
    <xf numFmtId="0" fontId="5" fillId="5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1" fillId="39" borderId="0" applyNumberFormat="0" applyBorder="0" applyAlignment="0" applyProtection="0"/>
    <xf numFmtId="0" fontId="5" fillId="5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1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1" fillId="41" borderId="0" applyNumberFormat="0" applyBorder="0" applyAlignment="0" applyProtection="0"/>
    <xf numFmtId="0" fontId="5" fillId="5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1" fillId="36" borderId="0" applyNumberFormat="0" applyBorder="0" applyAlignment="0" applyProtection="0"/>
    <xf numFmtId="0" fontId="5" fillId="5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1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1" fillId="42" borderId="0" applyNumberFormat="0" applyBorder="0" applyAlignment="0" applyProtection="0"/>
    <xf numFmtId="0" fontId="5" fillId="5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43" borderId="0" applyNumberFormat="0" applyBorder="0" applyAlignment="0" applyProtection="0"/>
    <xf numFmtId="0" fontId="40" fillId="45" borderId="0" applyNumberFormat="0" applyBorder="0" applyAlignment="0" applyProtection="0"/>
    <xf numFmtId="0" fontId="40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0" fillId="53" borderId="0" applyNumberFormat="0" applyBorder="0" applyAlignment="0" applyProtection="0"/>
    <xf numFmtId="0" fontId="40" fillId="20" borderId="0" applyNumberFormat="0" applyBorder="0" applyAlignment="0" applyProtection="0"/>
    <xf numFmtId="0" fontId="42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2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0" fillId="40" borderId="0" applyNumberFormat="0" applyBorder="0" applyAlignment="0" applyProtection="0"/>
    <xf numFmtId="0" fontId="40" fillId="32" borderId="0" applyNumberFormat="0" applyBorder="0" applyAlignment="0" applyProtection="0"/>
    <xf numFmtId="0" fontId="42" fillId="47" borderId="0" applyNumberFormat="0" applyBorder="0" applyAlignment="0" applyProtection="0"/>
    <xf numFmtId="0" fontId="40" fillId="45" borderId="0" applyNumberFormat="0" applyBorder="0" applyAlignment="0" applyProtection="0"/>
    <xf numFmtId="0" fontId="40" fillId="9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0" fillId="55" borderId="0" applyNumberFormat="0" applyBorder="0" applyAlignment="0" applyProtection="0"/>
    <xf numFmtId="0" fontId="40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0" fillId="46" borderId="0" applyNumberFormat="0" applyBorder="0" applyAlignment="0" applyProtection="0"/>
    <xf numFmtId="0" fontId="40" fillId="29" borderId="0" applyNumberFormat="0" applyBorder="0" applyAlignment="0" applyProtection="0"/>
    <xf numFmtId="0" fontId="78" fillId="0" borderId="0">
      <protection locked="0"/>
    </xf>
    <xf numFmtId="168" fontId="18" fillId="0" borderId="0" applyFont="0" applyFill="0" applyBorder="0" applyAlignment="0" applyProtection="0"/>
    <xf numFmtId="169" fontId="78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70" fontId="18" fillId="0" borderId="0" applyFont="0" applyFill="0" applyBorder="0" applyAlignment="0" applyProtection="0"/>
    <xf numFmtId="171" fontId="78" fillId="0" borderId="0">
      <protection locked="0"/>
    </xf>
    <xf numFmtId="0" fontId="78" fillId="0" borderId="0">
      <protection locked="0"/>
    </xf>
    <xf numFmtId="172" fontId="18" fillId="57" borderId="0" applyFont="0" applyBorder="0"/>
    <xf numFmtId="0" fontId="43" fillId="38" borderId="45" applyNumberFormat="0" applyAlignment="0" applyProtection="0"/>
    <xf numFmtId="0" fontId="32" fillId="53" borderId="39" applyNumberFormat="0" applyAlignment="0" applyProtection="0"/>
    <xf numFmtId="0" fontId="32" fillId="5" borderId="39" applyNumberFormat="0" applyAlignment="0" applyProtection="0"/>
    <xf numFmtId="0" fontId="44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8" fillId="0" borderId="0">
      <protection locked="0"/>
    </xf>
    <xf numFmtId="0" fontId="45" fillId="35" borderId="0" applyNumberFormat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8" fillId="0" borderId="0">
      <protection locked="0"/>
    </xf>
    <xf numFmtId="173" fontId="79" fillId="0" borderId="0">
      <protection locked="0"/>
    </xf>
    <xf numFmtId="173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46" fillId="0" borderId="47" applyNumberFormat="0" applyFill="0" applyAlignment="0" applyProtection="0"/>
    <xf numFmtId="0" fontId="47" fillId="52" borderId="48" applyNumberFormat="0" applyAlignment="0" applyProtection="0"/>
    <xf numFmtId="174" fontId="81" fillId="0" borderId="60"/>
    <xf numFmtId="0" fontId="48" fillId="0" borderId="49" applyNumberFormat="0" applyFill="0" applyAlignment="0" applyProtection="0"/>
    <xf numFmtId="0" fontId="65" fillId="0" borderId="54" applyNumberFormat="0" applyFill="0" applyAlignment="0" applyProtection="0"/>
    <xf numFmtId="0" fontId="26" fillId="0" borderId="36" applyNumberFormat="0" applyFill="0" applyAlignment="0" applyProtection="0"/>
    <xf numFmtId="0" fontId="49" fillId="0" borderId="50" applyNumberFormat="0" applyFill="0" applyAlignment="0" applyProtection="0"/>
    <xf numFmtId="0" fontId="82" fillId="0" borderId="37" applyNumberFormat="0" applyFill="0" applyAlignment="0" applyProtection="0"/>
    <xf numFmtId="0" fontId="27" fillId="0" borderId="37" applyNumberFormat="0" applyFill="0" applyAlignment="0" applyProtection="0"/>
    <xf numFmtId="0" fontId="50" fillId="0" borderId="51" applyNumberFormat="0" applyFill="0" applyAlignment="0" applyProtection="0"/>
    <xf numFmtId="0" fontId="67" fillId="0" borderId="55" applyNumberFormat="0" applyFill="0" applyAlignment="0" applyProtection="0"/>
    <xf numFmtId="0" fontId="28" fillId="0" borderId="38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53" borderId="0" applyNumberFormat="0" applyBorder="0" applyAlignment="0" applyProtection="0"/>
    <xf numFmtId="37" fontId="83" fillId="0" borderId="0"/>
    <xf numFmtId="0" fontId="84" fillId="0" borderId="0"/>
    <xf numFmtId="0" fontId="85" fillId="0" borderId="0"/>
    <xf numFmtId="0" fontId="85" fillId="0" borderId="0"/>
    <xf numFmtId="0" fontId="86" fillId="0" borderId="0"/>
    <xf numFmtId="0" fontId="87" fillId="0" borderId="0"/>
    <xf numFmtId="0" fontId="22" fillId="0" borderId="0"/>
    <xf numFmtId="0" fontId="5" fillId="0" borderId="0"/>
    <xf numFmtId="0" fontId="88" fillId="0" borderId="0"/>
    <xf numFmtId="0" fontId="8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18" fillId="0" borderId="0"/>
    <xf numFmtId="0" fontId="20" fillId="0" borderId="0" applyBorder="0"/>
    <xf numFmtId="0" fontId="88" fillId="0" borderId="0"/>
    <xf numFmtId="0" fontId="20" fillId="0" borderId="0"/>
    <xf numFmtId="0" fontId="71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 applyBorder="0"/>
    <xf numFmtId="0" fontId="18" fillId="0" borderId="0"/>
    <xf numFmtId="0" fontId="18" fillId="0" borderId="0"/>
    <xf numFmtId="0" fontId="5" fillId="0" borderId="0"/>
    <xf numFmtId="0" fontId="52" fillId="51" borderId="45" applyNumberFormat="0" applyAlignment="0" applyProtection="0"/>
    <xf numFmtId="0" fontId="34" fillId="56" borderId="39" applyNumberFormat="0" applyAlignment="0" applyProtection="0"/>
    <xf numFmtId="0" fontId="34" fillId="6" borderId="39" applyNumberFormat="0" applyAlignment="0" applyProtection="0"/>
    <xf numFmtId="0" fontId="78" fillId="0" borderId="0">
      <protection locked="0"/>
    </xf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3" fillId="0" borderId="52" applyNumberFormat="0" applyFill="0" applyAlignment="0" applyProtection="0"/>
    <xf numFmtId="0" fontId="39" fillId="0" borderId="56" applyNumberFormat="0" applyFill="0" applyAlignment="0" applyProtection="0"/>
    <xf numFmtId="0" fontId="39" fillId="0" borderId="44" applyNumberFormat="0" applyFill="0" applyAlignment="0" applyProtection="0"/>
    <xf numFmtId="175" fontId="81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8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7" fillId="34" borderId="0" applyNumberFormat="0" applyBorder="0" applyAlignment="0" applyProtection="0"/>
    <xf numFmtId="0" fontId="9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37" fillId="0" borderId="0"/>
    <xf numFmtId="0" fontId="137" fillId="0" borderId="0"/>
    <xf numFmtId="0" fontId="137" fillId="0" borderId="0"/>
    <xf numFmtId="0" fontId="137" fillId="0" borderId="0"/>
  </cellStyleXfs>
  <cellXfs count="261">
    <xf numFmtId="0" fontId="0" fillId="0" borderId="0" xfId="0"/>
    <xf numFmtId="3" fontId="0" fillId="0" borderId="0" xfId="0" applyNumberFormat="1"/>
    <xf numFmtId="0" fontId="22" fillId="0" borderId="0" xfId="0" applyFont="1"/>
    <xf numFmtId="0" fontId="0" fillId="0" borderId="0" xfId="0" applyAlignment="1"/>
    <xf numFmtId="0" fontId="76" fillId="0" borderId="0" xfId="0" applyFont="1"/>
    <xf numFmtId="0" fontId="18" fillId="0" borderId="0" xfId="97"/>
    <xf numFmtId="1" fontId="0" fillId="0" borderId="0" xfId="0" applyNumberFormat="1"/>
    <xf numFmtId="0" fontId="91" fillId="0" borderId="0" xfId="0" applyFont="1"/>
    <xf numFmtId="0" fontId="91" fillId="0" borderId="0" xfId="97" applyFont="1"/>
    <xf numFmtId="166" fontId="18" fillId="0" borderId="0" xfId="97" applyNumberFormat="1"/>
    <xf numFmtId="0" fontId="92" fillId="0" borderId="0" xfId="97" applyFont="1"/>
    <xf numFmtId="0" fontId="93" fillId="0" borderId="0" xfId="97" applyFont="1"/>
    <xf numFmtId="0" fontId="94" fillId="0" borderId="0" xfId="0" applyFont="1"/>
    <xf numFmtId="0" fontId="97" fillId="0" borderId="0" xfId="0" applyFont="1"/>
    <xf numFmtId="0" fontId="102" fillId="0" borderId="0" xfId="593" applyFont="1" applyAlignment="1" applyProtection="1"/>
    <xf numFmtId="0" fontId="99" fillId="0" borderId="0" xfId="326" applyFont="1" applyFill="1"/>
    <xf numFmtId="0" fontId="103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/>
    </xf>
    <xf numFmtId="0" fontId="97" fillId="0" borderId="0" xfId="0" applyFont="1" applyAlignment="1">
      <alignment horizontal="centerContinuous"/>
    </xf>
    <xf numFmtId="0" fontId="105" fillId="59" borderId="66" xfId="0" applyFont="1" applyFill="1" applyBorder="1" applyAlignment="1">
      <alignment horizontal="center" wrapText="1"/>
    </xf>
    <xf numFmtId="0" fontId="105" fillId="59" borderId="18" xfId="0" applyFont="1" applyFill="1" applyBorder="1" applyAlignment="1">
      <alignment horizontal="centerContinuous" vertical="center" wrapText="1"/>
    </xf>
    <xf numFmtId="0" fontId="105" fillId="59" borderId="4" xfId="0" applyFont="1" applyFill="1" applyBorder="1" applyAlignment="1">
      <alignment horizontal="centerContinuous" vertical="center" wrapText="1"/>
    </xf>
    <xf numFmtId="0" fontId="103" fillId="59" borderId="32" xfId="0" applyFont="1" applyFill="1" applyBorder="1"/>
    <xf numFmtId="49" fontId="111" fillId="0" borderId="0" xfId="0" applyNumberFormat="1" applyFont="1" applyFill="1" applyBorder="1"/>
    <xf numFmtId="0" fontId="112" fillId="0" borderId="0" xfId="0" applyFont="1"/>
    <xf numFmtId="0" fontId="105" fillId="0" borderId="66" xfId="0" applyFont="1" applyBorder="1" applyAlignment="1">
      <alignment horizontal="center" wrapText="1"/>
    </xf>
    <xf numFmtId="0" fontId="105" fillId="0" borderId="18" xfId="0" applyFont="1" applyBorder="1" applyAlignment="1">
      <alignment horizontal="centerContinuous" vertical="center" wrapText="1"/>
    </xf>
    <xf numFmtId="0" fontId="105" fillId="0" borderId="2" xfId="0" applyFont="1" applyBorder="1" applyAlignment="1">
      <alignment horizontal="centerContinuous" vertical="center" wrapText="1"/>
    </xf>
    <xf numFmtId="0" fontId="106" fillId="0" borderId="69" xfId="0" applyFont="1" applyBorder="1" applyAlignment="1">
      <alignment horizontal="center" wrapText="1"/>
    </xf>
    <xf numFmtId="0" fontId="107" fillId="0" borderId="67" xfId="0" applyFont="1" applyBorder="1" applyAlignment="1">
      <alignment horizontal="center" vertical="top" wrapText="1"/>
    </xf>
    <xf numFmtId="167" fontId="105" fillId="58" borderId="18" xfId="0" quotePrefix="1" applyNumberFormat="1" applyFont="1" applyFill="1" applyBorder="1" applyAlignment="1">
      <alignment horizontal="center" vertical="center" wrapText="1"/>
    </xf>
    <xf numFmtId="167" fontId="105" fillId="0" borderId="1" xfId="0" quotePrefix="1" applyNumberFormat="1" applyFont="1" applyBorder="1" applyAlignment="1">
      <alignment horizontal="center" vertical="center" wrapText="1"/>
    </xf>
    <xf numFmtId="0" fontId="106" fillId="0" borderId="70" xfId="0" applyFont="1" applyBorder="1" applyAlignment="1">
      <alignment horizontal="center" vertical="top" wrapText="1"/>
    </xf>
    <xf numFmtId="0" fontId="108" fillId="0" borderId="68" xfId="0" applyFont="1" applyFill="1" applyBorder="1"/>
    <xf numFmtId="3" fontId="108" fillId="58" borderId="65" xfId="0" applyNumberFormat="1" applyFont="1" applyFill="1" applyBorder="1"/>
    <xf numFmtId="3" fontId="108" fillId="0" borderId="70" xfId="0" applyNumberFormat="1" applyFont="1" applyBorder="1"/>
    <xf numFmtId="166" fontId="109" fillId="0" borderId="70" xfId="0" applyNumberFormat="1" applyFont="1" applyBorder="1"/>
    <xf numFmtId="0" fontId="103" fillId="0" borderId="0" xfId="97" applyFont="1"/>
    <xf numFmtId="0" fontId="110" fillId="0" borderId="0" xfId="97" applyFont="1"/>
    <xf numFmtId="0" fontId="113" fillId="0" borderId="0" xfId="97" applyFont="1"/>
    <xf numFmtId="0" fontId="94" fillId="0" borderId="0" xfId="97" applyFont="1"/>
    <xf numFmtId="0" fontId="114" fillId="0" borderId="0" xfId="97" applyFont="1" applyFill="1"/>
    <xf numFmtId="0" fontId="105" fillId="0" borderId="0" xfId="97" applyFont="1" applyFill="1"/>
    <xf numFmtId="0" fontId="115" fillId="0" borderId="0" xfId="97" applyFont="1"/>
    <xf numFmtId="0" fontId="116" fillId="0" borderId="3" xfId="4" applyFont="1" applyBorder="1" applyAlignment="1">
      <alignment horizontal="centerContinuous"/>
    </xf>
    <xf numFmtId="0" fontId="116" fillId="0" borderId="4" xfId="4" applyFont="1" applyBorder="1" applyAlignment="1">
      <alignment horizontal="centerContinuous"/>
    </xf>
    <xf numFmtId="0" fontId="116" fillId="0" borderId="2" xfId="4" applyFont="1" applyBorder="1" applyAlignment="1">
      <alignment horizontal="centerContinuous"/>
    </xf>
    <xf numFmtId="0" fontId="103" fillId="0" borderId="5" xfId="4" applyFont="1" applyBorder="1" applyAlignment="1">
      <alignment horizontal="centerContinuous"/>
    </xf>
    <xf numFmtId="0" fontId="103" fillId="0" borderId="6" xfId="4" applyFont="1" applyBorder="1" applyAlignment="1">
      <alignment horizontal="centerContinuous"/>
    </xf>
    <xf numFmtId="0" fontId="103" fillId="0" borderId="7" xfId="4" applyFont="1" applyBorder="1" applyAlignment="1">
      <alignment horizontal="centerContinuous"/>
    </xf>
    <xf numFmtId="0" fontId="39" fillId="0" borderId="10" xfId="4" applyFont="1" applyBorder="1" applyAlignment="1">
      <alignment horizontal="center" vertical="center"/>
    </xf>
    <xf numFmtId="0" fontId="39" fillId="58" borderId="11" xfId="4" applyFont="1" applyFill="1" applyBorder="1" applyAlignment="1">
      <alignment horizontal="center" vertical="center" wrapText="1"/>
    </xf>
    <xf numFmtId="0" fontId="39" fillId="0" borderId="12" xfId="4" applyFont="1" applyBorder="1" applyAlignment="1">
      <alignment horizontal="center" vertical="center" wrapText="1"/>
    </xf>
    <xf numFmtId="0" fontId="117" fillId="0" borderId="3" xfId="4" applyFont="1" applyFill="1" applyBorder="1" applyAlignment="1">
      <alignment vertical="center"/>
    </xf>
    <xf numFmtId="3" fontId="117" fillId="58" borderId="19" xfId="97" applyNumberFormat="1" applyFont="1" applyFill="1" applyBorder="1"/>
    <xf numFmtId="3" fontId="117" fillId="0" borderId="23" xfId="97" applyNumberFormat="1" applyFont="1" applyFill="1" applyBorder="1"/>
    <xf numFmtId="3" fontId="117" fillId="0" borderId="23" xfId="3" applyNumberFormat="1" applyFont="1" applyFill="1" applyBorder="1"/>
    <xf numFmtId="0" fontId="117" fillId="0" borderId="32" xfId="4" applyFont="1" applyFill="1" applyBorder="1" applyAlignment="1">
      <alignment vertical="center"/>
    </xf>
    <xf numFmtId="166" fontId="117" fillId="0" borderId="34" xfId="3" applyNumberFormat="1" applyFont="1" applyFill="1" applyBorder="1"/>
    <xf numFmtId="166" fontId="117" fillId="0" borderId="35" xfId="3" applyNumberFormat="1" applyFont="1" applyFill="1" applyBorder="1"/>
    <xf numFmtId="0" fontId="117" fillId="0" borderId="33" xfId="4" applyFont="1" applyFill="1" applyBorder="1" applyAlignment="1">
      <alignment vertical="center"/>
    </xf>
    <xf numFmtId="3" fontId="117" fillId="58" borderId="16" xfId="589" applyNumberFormat="1" applyFont="1" applyFill="1" applyBorder="1"/>
    <xf numFmtId="3" fontId="117" fillId="0" borderId="24" xfId="589" applyNumberFormat="1" applyFont="1" applyFill="1" applyBorder="1"/>
    <xf numFmtId="3" fontId="117" fillId="0" borderId="24" xfId="3" applyNumberFormat="1" applyFont="1" applyFill="1" applyBorder="1"/>
    <xf numFmtId="0" fontId="118" fillId="0" borderId="21" xfId="1" applyFont="1" applyFill="1" applyBorder="1"/>
    <xf numFmtId="3" fontId="118" fillId="58" borderId="16" xfId="590" applyNumberFormat="1" applyFont="1" applyFill="1" applyBorder="1"/>
    <xf numFmtId="3" fontId="118" fillId="0" borderId="24" xfId="590" applyNumberFormat="1" applyFont="1" applyFill="1" applyBorder="1"/>
    <xf numFmtId="166" fontId="117" fillId="0" borderId="22" xfId="3" applyNumberFormat="1" applyFont="1" applyFill="1" applyBorder="1"/>
    <xf numFmtId="3" fontId="117" fillId="58" borderId="25" xfId="589" applyNumberFormat="1" applyFont="1" applyFill="1" applyBorder="1"/>
    <xf numFmtId="3" fontId="117" fillId="0" borderId="26" xfId="589" applyNumberFormat="1" applyFont="1" applyFill="1" applyBorder="1"/>
    <xf numFmtId="3" fontId="117" fillId="0" borderId="26" xfId="3" applyNumberFormat="1" applyFont="1" applyFill="1" applyBorder="1"/>
    <xf numFmtId="0" fontId="118" fillId="0" borderId="29" xfId="1" applyFont="1" applyFill="1" applyBorder="1"/>
    <xf numFmtId="3" fontId="118" fillId="0" borderId="31" xfId="590" applyNumberFormat="1" applyFont="1" applyFill="1" applyBorder="1"/>
    <xf numFmtId="3" fontId="94" fillId="0" borderId="0" xfId="97" applyNumberFormat="1" applyFont="1"/>
    <xf numFmtId="166" fontId="94" fillId="0" borderId="0" xfId="97" applyNumberFormat="1" applyFont="1" applyFill="1"/>
    <xf numFmtId="0" fontId="39" fillId="0" borderId="10" xfId="4" applyFont="1" applyFill="1" applyBorder="1" applyAlignment="1">
      <alignment horizontal="center" vertical="center"/>
    </xf>
    <xf numFmtId="0" fontId="39" fillId="0" borderId="12" xfId="4" applyFont="1" applyFill="1" applyBorder="1" applyAlignment="1">
      <alignment horizontal="center" vertical="center" wrapText="1"/>
    </xf>
    <xf numFmtId="0" fontId="39" fillId="0" borderId="13" xfId="4" applyFont="1" applyFill="1" applyBorder="1" applyAlignment="1">
      <alignment horizontal="center" vertical="center"/>
    </xf>
    <xf numFmtId="0" fontId="39" fillId="0" borderId="14" xfId="4" applyFont="1" applyFill="1" applyBorder="1" applyAlignment="1">
      <alignment horizontal="center" vertical="center" wrapText="1"/>
    </xf>
    <xf numFmtId="0" fontId="103" fillId="0" borderId="0" xfId="0" applyFont="1"/>
    <xf numFmtId="0" fontId="94" fillId="0" borderId="27" xfId="0" applyFont="1" applyBorder="1"/>
    <xf numFmtId="0" fontId="110" fillId="0" borderId="18" xfId="0" applyFont="1" applyBorder="1"/>
    <xf numFmtId="0" fontId="105" fillId="0" borderId="19" xfId="0" applyFont="1" applyFill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1" xfId="0" applyFont="1" applyFill="1" applyBorder="1" applyAlignment="1">
      <alignment horizontal="center"/>
    </xf>
    <xf numFmtId="0" fontId="110" fillId="0" borderId="15" xfId="0" applyFont="1" applyBorder="1"/>
    <xf numFmtId="3" fontId="97" fillId="0" borderId="20" xfId="0" applyNumberFormat="1" applyFont="1" applyBorder="1"/>
    <xf numFmtId="3" fontId="97" fillId="0" borderId="20" xfId="0" applyNumberFormat="1" applyFont="1" applyFill="1" applyBorder="1"/>
    <xf numFmtId="0" fontId="110" fillId="0" borderId="21" xfId="0" applyFont="1" applyBorder="1"/>
    <xf numFmtId="3" fontId="97" fillId="0" borderId="16" xfId="0" applyNumberFormat="1" applyFont="1" applyBorder="1"/>
    <xf numFmtId="3" fontId="97" fillId="0" borderId="16" xfId="0" applyNumberFormat="1" applyFont="1" applyFill="1" applyBorder="1"/>
    <xf numFmtId="0" fontId="110" fillId="0" borderId="29" xfId="0" applyFont="1" applyBorder="1"/>
    <xf numFmtId="3" fontId="97" fillId="0" borderId="30" xfId="0" applyNumberFormat="1" applyFont="1" applyBorder="1"/>
    <xf numFmtId="3" fontId="97" fillId="0" borderId="30" xfId="0" applyNumberFormat="1" applyFont="1" applyFill="1" applyBorder="1"/>
    <xf numFmtId="0" fontId="106" fillId="0" borderId="0" xfId="0" applyFont="1"/>
    <xf numFmtId="49" fontId="97" fillId="0" borderId="17" xfId="0" applyNumberFormat="1" applyFont="1" applyBorder="1" applyAlignment="1">
      <alignment horizontal="center"/>
    </xf>
    <xf numFmtId="0" fontId="100" fillId="0" borderId="16" xfId="0" applyFont="1" applyFill="1" applyBorder="1"/>
    <xf numFmtId="0" fontId="113" fillId="0" borderId="0" xfId="0" applyFont="1"/>
    <xf numFmtId="3" fontId="94" fillId="0" borderId="0" xfId="0" applyNumberFormat="1" applyFont="1" applyFill="1" applyBorder="1"/>
    <xf numFmtId="0" fontId="20" fillId="0" borderId="0" xfId="493" applyFill="1"/>
    <xf numFmtId="0" fontId="20" fillId="0" borderId="0" xfId="493"/>
    <xf numFmtId="0" fontId="94" fillId="0" borderId="0" xfId="493" applyFont="1"/>
    <xf numFmtId="0" fontId="122" fillId="0" borderId="0" xfId="493" applyFont="1"/>
    <xf numFmtId="0" fontId="94" fillId="0" borderId="0" xfId="493" applyFont="1" applyFill="1"/>
    <xf numFmtId="0" fontId="110" fillId="0" borderId="0" xfId="493" applyFont="1" applyAlignment="1">
      <alignment vertical="center"/>
    </xf>
    <xf numFmtId="0" fontId="105" fillId="0" borderId="0" xfId="493" applyFont="1"/>
    <xf numFmtId="0" fontId="94" fillId="61" borderId="0" xfId="493" applyFont="1" applyFill="1"/>
    <xf numFmtId="0" fontId="96" fillId="0" borderId="0" xfId="326" applyFont="1" applyFill="1"/>
    <xf numFmtId="0" fontId="98" fillId="59" borderId="0" xfId="326" applyFont="1" applyFill="1"/>
    <xf numFmtId="0" fontId="123" fillId="0" borderId="0" xfId="493" applyFont="1"/>
    <xf numFmtId="0" fontId="99" fillId="59" borderId="0" xfId="326" applyFont="1" applyFill="1"/>
    <xf numFmtId="2" fontId="124" fillId="59" borderId="0" xfId="326" applyNumberFormat="1" applyFont="1" applyFill="1"/>
    <xf numFmtId="0" fontId="97" fillId="0" borderId="0" xfId="493" applyFont="1"/>
    <xf numFmtId="0" fontId="100" fillId="0" borderId="0" xfId="493" applyFont="1"/>
    <xf numFmtId="0" fontId="95" fillId="0" borderId="0" xfId="493" applyFont="1"/>
    <xf numFmtId="0" fontId="58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10" fillId="0" borderId="0" xfId="493" applyFont="1" applyAlignment="1">
      <alignment horizontal="justify" vertical="center"/>
    </xf>
    <xf numFmtId="0" fontId="77" fillId="0" borderId="0" xfId="493" applyFont="1"/>
    <xf numFmtId="0" fontId="23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20" fillId="59" borderId="67" xfId="0" applyFont="1" applyFill="1" applyBorder="1" applyAlignment="1">
      <alignment horizontal="center" vertical="top" wrapText="1"/>
    </xf>
    <xf numFmtId="1" fontId="110" fillId="59" borderId="32" xfId="0" applyNumberFormat="1" applyFont="1" applyFill="1" applyBorder="1"/>
    <xf numFmtId="1" fontId="110" fillId="59" borderId="34" xfId="0" applyNumberFormat="1" applyFont="1" applyFill="1" applyBorder="1"/>
    <xf numFmtId="0" fontId="110" fillId="59" borderId="68" xfId="0" applyFont="1" applyFill="1" applyBorder="1"/>
    <xf numFmtId="0" fontId="110" fillId="0" borderId="0" xfId="0" applyFont="1"/>
    <xf numFmtId="3" fontId="107" fillId="0" borderId="3" xfId="0" applyNumberFormat="1" applyFont="1" applyFill="1" applyBorder="1"/>
    <xf numFmtId="0" fontId="103" fillId="0" borderId="0" xfId="97" applyFont="1" applyFill="1"/>
    <xf numFmtId="0" fontId="101" fillId="0" borderId="0" xfId="593" applyAlignment="1" applyProtection="1"/>
    <xf numFmtId="0" fontId="0" fillId="59" borderId="0" xfId="0" applyFill="1"/>
    <xf numFmtId="0" fontId="94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8" fillId="0" borderId="29" xfId="1" applyFont="1" applyFill="1" applyBorder="1" applyAlignment="1">
      <alignment wrapText="1"/>
    </xf>
    <xf numFmtId="0" fontId="118" fillId="0" borderId="29" xfId="1" applyFont="1" applyFill="1" applyBorder="1" applyAlignment="1">
      <alignment vertical="top"/>
    </xf>
    <xf numFmtId="3" fontId="118" fillId="58" borderId="30" xfId="590" applyNumberFormat="1" applyFont="1" applyFill="1" applyBorder="1" applyAlignment="1">
      <alignment vertical="top"/>
    </xf>
    <xf numFmtId="3" fontId="118" fillId="0" borderId="31" xfId="590" applyNumberFormat="1" applyFont="1" applyFill="1" applyBorder="1" applyAlignment="1">
      <alignment vertical="top"/>
    </xf>
    <xf numFmtId="0" fontId="118" fillId="0" borderId="21" xfId="1" applyFont="1" applyFill="1" applyBorder="1" applyAlignment="1">
      <alignment wrapText="1"/>
    </xf>
    <xf numFmtId="0" fontId="103" fillId="0" borderId="8" xfId="4" applyFont="1" applyFill="1" applyBorder="1" applyAlignment="1">
      <alignment horizontal="centerContinuous"/>
    </xf>
    <xf numFmtId="0" fontId="105" fillId="0" borderId="6" xfId="4" applyFont="1" applyFill="1" applyBorder="1" applyAlignment="1">
      <alignment horizontal="centerContinuous"/>
    </xf>
    <xf numFmtId="0" fontId="105" fillId="0" borderId="9" xfId="4" applyFont="1" applyFill="1" applyBorder="1" applyAlignment="1">
      <alignment horizontal="centerContinuous"/>
    </xf>
    <xf numFmtId="0" fontId="94" fillId="0" borderId="0" xfId="97" applyFont="1" applyFill="1"/>
    <xf numFmtId="0" fontId="100" fillId="0" borderId="13" xfId="4" applyFont="1" applyFill="1" applyBorder="1" applyAlignment="1">
      <alignment horizontal="center" vertical="center"/>
    </xf>
    <xf numFmtId="0" fontId="100" fillId="0" borderId="14" xfId="4" applyFont="1" applyFill="1" applyBorder="1" applyAlignment="1">
      <alignment horizontal="center" vertical="center" wrapText="1"/>
    </xf>
    <xf numFmtId="3" fontId="94" fillId="0" borderId="0" xfId="97" applyNumberFormat="1" applyFont="1" applyFill="1"/>
    <xf numFmtId="0" fontId="115" fillId="0" borderId="0" xfId="97" applyFont="1" applyFill="1"/>
    <xf numFmtId="0" fontId="103" fillId="0" borderId="5" xfId="4" applyFont="1" applyFill="1" applyBorder="1" applyAlignment="1">
      <alignment horizontal="centerContinuous"/>
    </xf>
    <xf numFmtId="0" fontId="103" fillId="0" borderId="6" xfId="4" applyFont="1" applyFill="1" applyBorder="1" applyAlignment="1">
      <alignment horizontal="centerContinuous"/>
    </xf>
    <xf numFmtId="0" fontId="103" fillId="0" borderId="7" xfId="4" applyFont="1" applyFill="1" applyBorder="1" applyAlignment="1">
      <alignment horizontal="centerContinuous"/>
    </xf>
    <xf numFmtId="0" fontId="94" fillId="0" borderId="0" xfId="0" applyFont="1" applyFill="1"/>
    <xf numFmtId="0" fontId="18" fillId="0" borderId="0" xfId="97" applyFill="1"/>
    <xf numFmtId="0" fontId="0" fillId="0" borderId="0" xfId="0" applyFill="1"/>
    <xf numFmtId="3" fontId="18" fillId="0" borderId="0" xfId="97" applyNumberFormat="1" applyFill="1"/>
    <xf numFmtId="0" fontId="100" fillId="58" borderId="11" xfId="4" applyFont="1" applyFill="1" applyBorder="1" applyAlignment="1">
      <alignment horizontal="center" vertical="center" wrapText="1"/>
    </xf>
    <xf numFmtId="3" fontId="117" fillId="58" borderId="19" xfId="3" applyNumberFormat="1" applyFont="1" applyFill="1" applyBorder="1"/>
    <xf numFmtId="3" fontId="117" fillId="58" borderId="16" xfId="3" applyNumberFormat="1" applyFont="1" applyFill="1" applyBorder="1"/>
    <xf numFmtId="3" fontId="117" fillId="58" borderId="25" xfId="3" applyNumberFormat="1" applyFont="1" applyFill="1" applyBorder="1"/>
    <xf numFmtId="3" fontId="118" fillId="58" borderId="30" xfId="590" applyNumberFormat="1" applyFont="1" applyFill="1" applyBorder="1"/>
    <xf numFmtId="0" fontId="119" fillId="0" borderId="0" xfId="0" applyFont="1" applyAlignment="1">
      <alignment horizontal="right" vertical="top"/>
    </xf>
    <xf numFmtId="0" fontId="133" fillId="0" borderId="0" xfId="0" applyFont="1" applyAlignment="1">
      <alignment horizontal="right" vertical="top"/>
    </xf>
    <xf numFmtId="0" fontId="113" fillId="0" borderId="0" xfId="0" applyFont="1" applyAlignment="1">
      <alignment horizontal="right"/>
    </xf>
    <xf numFmtId="166" fontId="106" fillId="0" borderId="34" xfId="0" applyNumberFormat="1" applyFont="1" applyFill="1" applyBorder="1"/>
    <xf numFmtId="3" fontId="110" fillId="59" borderId="0" xfId="0" applyNumberFormat="1" applyFont="1" applyFill="1" applyBorder="1"/>
    <xf numFmtId="166" fontId="106" fillId="0" borderId="0" xfId="0" applyNumberFormat="1" applyFont="1" applyFill="1" applyBorder="1"/>
    <xf numFmtId="0" fontId="110" fillId="59" borderId="67" xfId="0" applyFont="1" applyFill="1" applyBorder="1"/>
    <xf numFmtId="0" fontId="103" fillId="59" borderId="76" xfId="0" applyFont="1" applyFill="1" applyBorder="1"/>
    <xf numFmtId="3" fontId="110" fillId="58" borderId="16" xfId="0" applyNumberFormat="1" applyFont="1" applyFill="1" applyBorder="1"/>
    <xf numFmtId="166" fontId="106" fillId="0" borderId="16" xfId="0" applyNumberFormat="1" applyFont="1" applyFill="1" applyBorder="1"/>
    <xf numFmtId="3" fontId="110" fillId="58" borderId="30" xfId="0" applyNumberFormat="1" applyFont="1" applyFill="1" applyBorder="1"/>
    <xf numFmtId="166" fontId="106" fillId="0" borderId="30" xfId="0" applyNumberFormat="1" applyFont="1" applyFill="1" applyBorder="1"/>
    <xf numFmtId="167" fontId="105" fillId="60" borderId="3" xfId="0" quotePrefix="1" applyNumberFormat="1" applyFont="1" applyFill="1" applyBorder="1" applyAlignment="1">
      <alignment horizontal="center" vertical="center" wrapText="1"/>
    </xf>
    <xf numFmtId="0" fontId="106" fillId="0" borderId="71" xfId="0" applyFont="1" applyFill="1" applyBorder="1" applyAlignment="1">
      <alignment horizontal="center" wrapText="1"/>
    </xf>
    <xf numFmtId="0" fontId="106" fillId="0" borderId="72" xfId="0" applyFont="1" applyFill="1" applyBorder="1" applyAlignment="1">
      <alignment horizontal="center" vertical="top" wrapText="1"/>
    </xf>
    <xf numFmtId="0" fontId="105" fillId="0" borderId="18" xfId="0" applyFont="1" applyFill="1" applyBorder="1" applyAlignment="1">
      <alignment horizontal="centerContinuous" vertical="center" wrapText="1"/>
    </xf>
    <xf numFmtId="0" fontId="105" fillId="0" borderId="28" xfId="0" applyFont="1" applyFill="1" applyBorder="1" applyAlignment="1">
      <alignment horizontal="centerContinuous" vertical="center" wrapText="1"/>
    </xf>
    <xf numFmtId="0" fontId="106" fillId="0" borderId="71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Continuous" vertical="center" wrapText="1"/>
    </xf>
    <xf numFmtId="0" fontId="105" fillId="0" borderId="23" xfId="0" applyFont="1" applyFill="1" applyBorder="1" applyAlignment="1">
      <alignment horizontal="centerContinuous" vertical="center" wrapText="1"/>
    </xf>
    <xf numFmtId="167" fontId="105" fillId="0" borderId="18" xfId="0" quotePrefix="1" applyNumberFormat="1" applyFont="1" applyFill="1" applyBorder="1" applyAlignment="1">
      <alignment horizontal="center" vertical="center" wrapText="1"/>
    </xf>
    <xf numFmtId="167" fontId="105" fillId="0" borderId="28" xfId="0" quotePrefix="1" applyNumberFormat="1" applyFont="1" applyFill="1" applyBorder="1" applyAlignment="1">
      <alignment horizontal="center" vertical="center" wrapText="1"/>
    </xf>
    <xf numFmtId="167" fontId="105" fillId="0" borderId="4" xfId="0" quotePrefix="1" applyNumberFormat="1" applyFont="1" applyFill="1" applyBorder="1" applyAlignment="1">
      <alignment horizontal="center" vertical="center" wrapText="1"/>
    </xf>
    <xf numFmtId="167" fontId="105" fillId="0" borderId="23" xfId="0" quotePrefix="1" applyNumberFormat="1" applyFont="1" applyFill="1" applyBorder="1" applyAlignment="1">
      <alignment horizontal="center" vertical="center" wrapText="1"/>
    </xf>
    <xf numFmtId="3" fontId="110" fillId="0" borderId="34" xfId="0" applyNumberFormat="1" applyFont="1" applyFill="1" applyBorder="1"/>
    <xf numFmtId="3" fontId="106" fillId="0" borderId="34" xfId="0" applyNumberFormat="1" applyFont="1" applyFill="1" applyBorder="1"/>
    <xf numFmtId="165" fontId="110" fillId="0" borderId="34" xfId="0" applyNumberFormat="1" applyFont="1" applyFill="1" applyBorder="1"/>
    <xf numFmtId="166" fontId="110" fillId="0" borderId="35" xfId="0" applyNumberFormat="1" applyFont="1" applyFill="1" applyBorder="1"/>
    <xf numFmtId="3" fontId="110" fillId="0" borderId="57" xfId="0" applyNumberFormat="1" applyFont="1" applyFill="1" applyBorder="1"/>
    <xf numFmtId="165" fontId="106" fillId="0" borderId="59" xfId="0" applyNumberFormat="1" applyFont="1" applyFill="1" applyBorder="1"/>
    <xf numFmtId="166" fontId="110" fillId="0" borderId="59" xfId="0" applyNumberFormat="1" applyFont="1" applyFill="1" applyBorder="1"/>
    <xf numFmtId="166" fontId="110" fillId="0" borderId="31" xfId="0" applyNumberFormat="1" applyFont="1" applyFill="1" applyBorder="1"/>
    <xf numFmtId="3" fontId="110" fillId="0" borderId="0" xfId="0" applyNumberFormat="1" applyFont="1" applyFill="1" applyBorder="1"/>
    <xf numFmtId="165" fontId="106" fillId="0" borderId="0" xfId="0" applyNumberFormat="1" applyFont="1" applyFill="1" applyBorder="1"/>
    <xf numFmtId="166" fontId="110" fillId="0" borderId="0" xfId="0" applyNumberFormat="1" applyFont="1" applyFill="1" applyBorder="1"/>
    <xf numFmtId="3" fontId="110" fillId="0" borderId="16" xfId="0" applyNumberFormat="1" applyFont="1" applyFill="1" applyBorder="1"/>
    <xf numFmtId="165" fontId="106" fillId="0" borderId="16" xfId="0" applyNumberFormat="1" applyFont="1" applyFill="1" applyBorder="1"/>
    <xf numFmtId="166" fontId="110" fillId="0" borderId="16" xfId="0" applyNumberFormat="1" applyFont="1" applyFill="1" applyBorder="1"/>
    <xf numFmtId="3" fontId="110" fillId="0" borderId="73" xfId="0" applyNumberFormat="1" applyFont="1" applyFill="1" applyBorder="1"/>
    <xf numFmtId="166" fontId="110" fillId="0" borderId="74" xfId="0" applyNumberFormat="1" applyFont="1" applyFill="1" applyBorder="1"/>
    <xf numFmtId="165" fontId="106" fillId="0" borderId="19" xfId="0" applyNumberFormat="1" applyFont="1" applyFill="1" applyBorder="1"/>
    <xf numFmtId="165" fontId="110" fillId="0" borderId="4" xfId="0" applyNumberFormat="1" applyFont="1" applyFill="1" applyBorder="1"/>
    <xf numFmtId="0" fontId="119" fillId="0" borderId="0" xfId="0" applyFont="1" applyFill="1" applyAlignment="1">
      <alignment horizontal="right" vertical="top"/>
    </xf>
    <xf numFmtId="166" fontId="110" fillId="0" borderId="77" xfId="0" applyNumberFormat="1" applyFont="1" applyFill="1" applyBorder="1"/>
    <xf numFmtId="0" fontId="110" fillId="59" borderId="21" xfId="0" applyFont="1" applyFill="1" applyBorder="1"/>
    <xf numFmtId="166" fontId="110" fillId="0" borderId="24" xfId="0" applyNumberFormat="1" applyFont="1" applyFill="1" applyBorder="1"/>
    <xf numFmtId="165" fontId="106" fillId="0" borderId="75" xfId="0" applyNumberFormat="1" applyFont="1" applyFill="1" applyBorder="1"/>
    <xf numFmtId="0" fontId="134" fillId="0" borderId="0" xfId="0" applyFont="1"/>
    <xf numFmtId="0" fontId="94" fillId="0" borderId="0" xfId="0" applyFont="1" applyAlignment="1">
      <alignment horizontal="center" vertical="center"/>
    </xf>
    <xf numFmtId="3" fontId="135" fillId="0" borderId="0" xfId="0" applyNumberFormat="1" applyFont="1" applyFill="1" applyBorder="1"/>
    <xf numFmtId="3" fontId="1" fillId="0" borderId="16" xfId="0" applyNumberFormat="1" applyFont="1" applyBorder="1"/>
    <xf numFmtId="0" fontId="117" fillId="0" borderId="1" xfId="0" applyFont="1" applyFill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3" fontId="1" fillId="0" borderId="20" xfId="0" applyNumberFormat="1" applyFont="1" applyBorder="1"/>
    <xf numFmtId="3" fontId="1" fillId="0" borderId="58" xfId="0" applyNumberFormat="1" applyFont="1" applyBorder="1"/>
    <xf numFmtId="3" fontId="1" fillId="0" borderId="61" xfId="0" applyNumberFormat="1" applyFont="1" applyBorder="1"/>
    <xf numFmtId="3" fontId="1" fillId="0" borderId="30" xfId="0" applyNumberFormat="1" applyFont="1" applyBorder="1"/>
    <xf numFmtId="3" fontId="1" fillId="0" borderId="59" xfId="0" applyNumberFormat="1" applyFont="1" applyBorder="1"/>
    <xf numFmtId="3" fontId="110" fillId="0" borderId="57" xfId="0" applyNumberFormat="1" applyFont="1" applyBorder="1"/>
    <xf numFmtId="3" fontId="110" fillId="0" borderId="16" xfId="0" applyNumberFormat="1" applyFont="1" applyBorder="1"/>
    <xf numFmtId="3" fontId="110" fillId="0" borderId="73" xfId="0" applyNumberFormat="1" applyFont="1" applyBorder="1"/>
    <xf numFmtId="3" fontId="110" fillId="0" borderId="19" xfId="0" applyNumberFormat="1" applyFont="1" applyFill="1" applyBorder="1"/>
    <xf numFmtId="3" fontId="110" fillId="0" borderId="4" xfId="0" applyNumberFormat="1" applyFont="1" applyFill="1" applyBorder="1"/>
    <xf numFmtId="3" fontId="110" fillId="0" borderId="59" xfId="0" applyNumberFormat="1" applyFont="1" applyFill="1" applyBorder="1"/>
    <xf numFmtId="3" fontId="110" fillId="0" borderId="74" xfId="0" applyNumberFormat="1" applyFont="1" applyFill="1" applyBorder="1"/>
    <xf numFmtId="0" fontId="136" fillId="0" borderId="0" xfId="0" applyFont="1"/>
    <xf numFmtId="0" fontId="108" fillId="0" borderId="68" xfId="0" applyFont="1" applyFill="1" applyBorder="1" applyAlignment="1"/>
    <xf numFmtId="3" fontId="108" fillId="58" borderId="67" xfId="0" applyNumberFormat="1" applyFont="1" applyFill="1" applyBorder="1" applyAlignment="1"/>
    <xf numFmtId="3" fontId="108" fillId="0" borderId="1" xfId="0" applyNumberFormat="1" applyFont="1" applyFill="1" applyBorder="1" applyAlignment="1"/>
    <xf numFmtId="166" fontId="109" fillId="0" borderId="70" xfId="0" applyNumberFormat="1" applyFont="1" applyBorder="1" applyAlignment="1"/>
    <xf numFmtId="0" fontId="100" fillId="62" borderId="16" xfId="0" applyFont="1" applyFill="1" applyBorder="1"/>
    <xf numFmtId="3" fontId="1" fillId="62" borderId="16" xfId="0" applyNumberFormat="1" applyFont="1" applyFill="1" applyBorder="1"/>
    <xf numFmtId="3" fontId="97" fillId="62" borderId="16" xfId="0" applyNumberFormat="1" applyFont="1" applyFill="1" applyBorder="1"/>
    <xf numFmtId="0" fontId="117" fillId="62" borderId="1" xfId="0" applyFont="1" applyFill="1" applyBorder="1" applyAlignment="1">
      <alignment horizontal="center"/>
    </xf>
    <xf numFmtId="3" fontId="1" fillId="62" borderId="62" xfId="0" applyNumberFormat="1" applyFont="1" applyFill="1" applyBorder="1"/>
    <xf numFmtId="3" fontId="1" fillId="62" borderId="63" xfId="0" applyNumberFormat="1" applyFont="1" applyFill="1" applyBorder="1"/>
    <xf numFmtId="3" fontId="97" fillId="62" borderId="63" xfId="0" applyNumberFormat="1" applyFont="1" applyFill="1" applyBorder="1"/>
    <xf numFmtId="3" fontId="1" fillId="62" borderId="64" xfId="0" applyNumberFormat="1" applyFont="1" applyFill="1" applyBorder="1"/>
    <xf numFmtId="3" fontId="1" fillId="0" borderId="78" xfId="0" applyNumberFormat="1" applyFont="1" applyBorder="1"/>
    <xf numFmtId="3" fontId="1" fillId="0" borderId="79" xfId="0" applyNumberFormat="1" applyFont="1" applyBorder="1"/>
    <xf numFmtId="0" fontId="138" fillId="0" borderId="0" xfId="0" applyFont="1"/>
    <xf numFmtId="0" fontId="105" fillId="0" borderId="69" xfId="0" applyFont="1" applyBorder="1" applyAlignment="1">
      <alignment horizontal="centerContinuous" vertical="center" wrapText="1"/>
    </xf>
    <xf numFmtId="3" fontId="108" fillId="0" borderId="70" xfId="0" applyNumberFormat="1" applyFont="1" applyFill="1" applyBorder="1" applyAlignment="1"/>
    <xf numFmtId="167" fontId="105" fillId="0" borderId="3" xfId="0" quotePrefix="1" applyNumberFormat="1" applyFont="1" applyBorder="1" applyAlignment="1">
      <alignment horizontal="center" vertical="center" wrapText="1"/>
    </xf>
    <xf numFmtId="166" fontId="110" fillId="0" borderId="80" xfId="0" applyNumberFormat="1" applyFont="1" applyFill="1" applyBorder="1"/>
    <xf numFmtId="165" fontId="110" fillId="0" borderId="23" xfId="0" applyNumberFormat="1" applyFont="1" applyFill="1" applyBorder="1"/>
    <xf numFmtId="3" fontId="1" fillId="0" borderId="62" xfId="0" applyNumberFormat="1" applyFont="1" applyFill="1" applyBorder="1"/>
    <xf numFmtId="3" fontId="1" fillId="0" borderId="63" xfId="0" applyNumberFormat="1" applyFont="1" applyFill="1" applyBorder="1"/>
    <xf numFmtId="3" fontId="97" fillId="0" borderId="63" xfId="0" applyNumberFormat="1" applyFont="1" applyFill="1" applyBorder="1"/>
    <xf numFmtId="3" fontId="1" fillId="0" borderId="64" xfId="0" applyNumberFormat="1" applyFont="1" applyFill="1" applyBorder="1"/>
    <xf numFmtId="165" fontId="139" fillId="0" borderId="0" xfId="1" applyNumberFormat="1" applyFont="1" applyFill="1" applyBorder="1"/>
    <xf numFmtId="0" fontId="140" fillId="0" borderId="0" xfId="594" applyFont="1" applyFill="1" applyBorder="1"/>
    <xf numFmtId="0" fontId="98" fillId="0" borderId="0" xfId="326" applyFont="1" applyFill="1" applyAlignment="1">
      <alignment horizontal="left"/>
    </xf>
    <xf numFmtId="0" fontId="141" fillId="0" borderId="0" xfId="595" applyNumberFormat="1" applyFont="1" applyFill="1" applyBorder="1" applyAlignment="1">
      <alignment vertical="top" wrapText="1" readingOrder="1"/>
    </xf>
    <xf numFmtId="0" fontId="140" fillId="0" borderId="0" xfId="594" applyFont="1" applyFill="1" applyBorder="1"/>
    <xf numFmtId="0" fontId="10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6" fillId="0" borderId="3" xfId="4" applyFont="1" applyFill="1" applyBorder="1" applyAlignment="1">
      <alignment horizontal="center"/>
    </xf>
    <xf numFmtId="0" fontId="94" fillId="0" borderId="4" xfId="97" applyFont="1" applyFill="1" applyBorder="1" applyAlignment="1">
      <alignment horizontal="center"/>
    </xf>
    <xf numFmtId="0" fontId="94" fillId="0" borderId="2" xfId="97" applyFont="1" applyFill="1" applyBorder="1" applyAlignment="1">
      <alignment horizontal="center"/>
    </xf>
  </cellXfs>
  <cellStyles count="598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" xfId="595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52" xfId="594"/>
    <cellStyle name="Normalny 53" xfId="596"/>
    <cellStyle name="Normalny 54" xfId="59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AB873F"/>
      <color rgb="FFC7A665"/>
      <color rgb="FFD0B57E"/>
      <color rgb="FF0000CC"/>
      <color rgb="FF006600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2021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2025 (na rynku krajowym)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wg ZSRIR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4"/>
          <c:order val="3"/>
          <c:tx>
            <c:strRef>
              <c:f>'Ceny_2015-2025_kraj'!$A$10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3.1446453887569434E-2"/>
                  <c:y val="2.672452070658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CD-4FBD-A265-6889548097F8}"/>
                </c:ext>
              </c:extLst>
            </c:dLbl>
            <c:dLbl>
              <c:idx val="1"/>
              <c:layout>
                <c:manualLayout>
                  <c:x val="-3.1446453887569434E-2"/>
                  <c:y val="2.672452070658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2CD-4FBD-A265-6889548097F8}"/>
                </c:ext>
              </c:extLst>
            </c:dLbl>
            <c:dLbl>
              <c:idx val="2"/>
              <c:layout>
                <c:manualLayout>
                  <c:x val="-2.8186191777317449E-2"/>
                  <c:y val="2.5801890370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3058057842115601E-2"/>
                  <c:y val="2.4155477675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E6-4AA8-8880-9309D42F93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'Ceny_2015-2025_kraj'!$B$10:$M$10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'Ceny_2015-2025_kraj'!$A$11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1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'Ceny_2015-2025_kraj'!$B$3:$M$3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'Ceny_2015-2025_kraj'!$B$11:$M$11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'Ceny_2015-2025_kraj'!$A$12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C7A665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rgbClr val="AB873F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'Ceny_2015-2025_kraj'!$B$12:$M$12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7"/>
          <c:order val="6"/>
          <c:tx>
            <c:strRef>
              <c:f>'Ceny_2015-2025_kraj'!$A$13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chemeClr val="accent3"/>
              </a:solidFill>
            </a:ln>
            <a:effectLst>
              <a:outerShdw blurRad="50800" dist="38100" dir="2700000" algn="ctr" rotWithShape="0">
                <a:srgbClr val="000000">
                  <a:alpha val="30000"/>
                </a:srgbClr>
              </a:outerShdw>
            </a:effectLst>
          </c:spPr>
          <c:marker>
            <c:symbol val="diamond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  <a:effectLst>
                <a:outerShdw blurRad="50800" dist="38100" dir="2700000" algn="ctr" rotWithShape="0">
                  <a:srgbClr val="000000">
                    <a:alpha val="30000"/>
                  </a:srgbClr>
                </a:outerShdw>
              </a:effectLst>
            </c:spPr>
          </c:marker>
          <c:dLbls>
            <c:dLbl>
              <c:idx val="9"/>
              <c:layout>
                <c:manualLayout>
                  <c:x val="-2.9834849933023263E-2"/>
                  <c:y val="2.929356373805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CD-4FBD-A265-6889548097F8}"/>
                </c:ext>
              </c:extLst>
            </c:dLbl>
            <c:dLbl>
              <c:idx val="10"/>
              <c:layout>
                <c:manualLayout>
                  <c:x val="-3.1446453887569434E-2"/>
                  <c:y val="2.929356373805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CD-4FBD-A265-6889548097F8}"/>
                </c:ext>
              </c:extLst>
            </c:dLbl>
            <c:dLbl>
              <c:idx val="11"/>
              <c:layout>
                <c:manualLayout>
                  <c:x val="-2.3066494017776999E-2"/>
                  <c:y val="3.7000692832471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CD-4FBD-A265-6889548097F8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ctr" rotWithShape="0">
                  <a:srgbClr val="000000">
                    <a:alpha val="40000"/>
                  </a:srgbClr>
                </a:outerShdw>
              </a:effectLst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'Ceny_2015-2025_kraj'!$B$13:$M$13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  <c:pt idx="8">
                  <c:v>2272.8270726451401</c:v>
                </c:pt>
                <c:pt idx="9">
                  <c:v>2128.6268476835817</c:v>
                </c:pt>
                <c:pt idx="10">
                  <c:v>2112.87</c:v>
                </c:pt>
                <c:pt idx="11">
                  <c:v>2182.2600000000002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CD-4FBD-A265-6889548097F8}"/>
            </c:ext>
          </c:extLst>
        </c:ser>
        <c:ser>
          <c:idx val="5"/>
          <c:order val="7"/>
          <c:tx>
            <c:strRef>
              <c:f>'Ceny_2015-2025_kraj'!$A$14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7"/>
              <c:layout>
                <c:manualLayout>
                  <c:x val="-2.7417444001204008E-2"/>
                  <c:y val="-3.057788296694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E6-4AA8-8880-9309D42F93EA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3657143060179577E-2"/>
                  <c:y val="2.580512696028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dLbl>
              <c:idx val="10"/>
              <c:layout>
                <c:manualLayout>
                  <c:x val="-3.0640651910296347E-2"/>
                  <c:y val="2.3372020693945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F6-4E84-A7E6-D0A04134C929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'Ceny_2015-2025_kraj'!$B$14:$M$14</c:f>
              <c:numCache>
                <c:formatCode>#,##0</c:formatCode>
                <c:ptCount val="12"/>
                <c:pt idx="0">
                  <c:v>2296.5643049814557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'Ceny_2015-2025_kraj'!$A$7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'Ceny_2015-2025_kraj'!$B$7:$M$7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'Ceny_2015-2025_kraj'!$A$8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'Ceny_2015-2025_kraj'!$B$8:$M$8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  <c15:filteredLineSeries>
              <c15:ser>
                <c:idx val="0"/>
                <c:order val="2"/>
                <c:tx>
                  <c:v>2020</c:v>
                </c:tx>
                <c:spPr>
                  <a:ln>
                    <a:solidFill>
                      <a:schemeClr val="accent3"/>
                    </a:solidFill>
                  </a:ln>
                </c:spPr>
                <c:marker>
                  <c:symbol val="diamond"/>
                  <c:size val="6"/>
                  <c:spPr>
                    <a:solidFill>
                      <a:schemeClr val="accent3">
                        <a:lumMod val="75000"/>
                      </a:schemeClr>
                    </a:solidFill>
                    <a:ln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</c:spPr>
                </c:marker>
                <c:dLbls>
                  <c:dLbl>
                    <c:idx val="2"/>
                    <c:layout>
                      <c:manualLayout>
                        <c:x val="-2.3376878552301708E-2"/>
                        <c:y val="-2.2551603160157661E-2"/>
                      </c:manualLayout>
                    </c:layout>
                    <c:tx>
                      <c:rich>
                        <a:bodyPr wrap="square" lIns="38100" tIns="19050" rIns="38100" bIns="19050" anchor="ctr">
                          <a:spAutoFit/>
                        </a:bodyPr>
                        <a:lstStyle/>
                        <a:p>
                          <a:pPr>
                            <a:defRPr b="1">
                              <a:solidFill>
                                <a:schemeClr val="accent1">
                                  <a:lumMod val="50000"/>
                                </a:schemeClr>
                              </a:solidFill>
                            </a:defRPr>
                          </a:pPr>
                          <a:fld id="{6F222835-6D6B-4CE6-987A-0A63CA80F02B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>
                              <a:defRPr b="1">
                                <a:solidFill>
                                  <a:schemeClr val="accent1">
                                    <a:lumMod val="50000"/>
                                  </a:schemeClr>
                                </a:solidFill>
                              </a:defRPr>
                            </a:pPr>
                            <a:t>[WARTOŚĆ]</a:t>
                          </a:fld>
                          <a:endParaRPr lang="pl-PL"/>
                        </a:p>
                      </c:rich>
                    </c:tx>
                    <c:spPr>
                      <a:solidFill>
                        <a:schemeClr val="accent3">
                          <a:lumMod val="40000"/>
                          <a:lumOff val="60000"/>
                        </a:schemeClr>
                      </a:solidFill>
                      <a:ln>
                        <a:noFill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</c:sp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A6B3-4366-AC59-EC82BF58CFE1}"/>
                      </c:ext>
                    </c:extLst>
                  </c:dLbl>
                  <c:dLbl>
                    <c:idx val="7"/>
                    <c:layout>
                      <c:manualLayout>
                        <c:x val="-3.0959927150425337E-2"/>
                        <c:y val="2.5356454720616477E-2"/>
                      </c:manualLayout>
                    </c:layout>
                    <c:tx>
                      <c:rich>
                        <a:bodyPr/>
                        <a:lstStyle/>
                        <a:p>
                          <a:fld id="{0AA1B548-ECD2-4315-B500-35F47B8B3E18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2-48A6-45C9-BBDE-9C3D1724837D}"/>
                      </c:ext>
                    </c:extLst>
                  </c:dLbl>
                  <c:dLbl>
                    <c:idx val="9"/>
                    <c:layout>
                      <c:manualLayout>
                        <c:x val="-3.3863859819388803E-2"/>
                        <c:y val="2.5439999190852589E-2"/>
                      </c:manualLayout>
                    </c:layout>
                    <c:spPr>
                      <a:solidFill>
                        <a:schemeClr val="accent3">
                          <a:lumMod val="40000"/>
                          <a:lumOff val="60000"/>
                        </a:schemeClr>
                      </a:solidFill>
                      <a:ln>
                        <a:noFill/>
                      </a:ln>
                      <a:effectLst>
                        <a:outerShdw blurRad="50800" dist="38100" dir="2700000" algn="tl" rotWithShape="0">
                          <a:prstClr val="black">
                            <a:alpha val="40000"/>
                          </a:prstClr>
                        </a:outerShdw>
                      </a:effectLst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 b="1">
                            <a:solidFill>
                              <a:schemeClr val="accent3">
                                <a:lumMod val="50000"/>
                              </a:schemeClr>
                            </a:solidFill>
                          </a:defRPr>
                        </a:pPr>
                        <a:endParaRPr lang="pl-PL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2-2D3B-48E3-86BA-454346DDDC52}"/>
                      </c:ext>
                    </c:extLst>
                  </c:dLbl>
                  <c:dLbl>
                    <c:idx val="10"/>
                    <c:layout>
                      <c:manualLayout>
                        <c:x val="-3.0640651910296347E-2"/>
                        <c:y val="2.5439999190852589E-2"/>
                      </c:manualLayout>
                    </c:layout>
                    <c:tx>
                      <c:rich>
                        <a:bodyPr/>
                        <a:lstStyle/>
                        <a:p>
                          <a:fld id="{C794EC83-6486-4BAD-9F62-4593DE857F60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0-2D3B-48E3-86BA-454346DDDC52}"/>
                      </c:ext>
                    </c:extLst>
                  </c:dLbl>
                  <c:dLbl>
                    <c:idx val="11"/>
                    <c:tx>
                      <c:rich>
                        <a:bodyPr/>
                        <a:lstStyle/>
                        <a:p>
                          <a:fld id="{A6079756-59AF-454E-ACF3-AE9B22D70ADA}" type="VALUE">
                            <a:rPr lang="en-US">
                              <a:solidFill>
                                <a:schemeClr val="accent3">
                                  <a:lumMod val="50000"/>
                                </a:schemeClr>
                              </a:solidFill>
                            </a:rPr>
                            <a:pPr/>
                            <a:t>[WARTOŚĆ]</a:t>
                          </a:fld>
                          <a:endParaRPr lang="pl-PL"/>
                        </a:p>
                      </c:rich>
                    </c:tx>
                    <c:dLblPos val="t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1-2D3B-48E3-86BA-454346DDDC52}"/>
                      </c:ext>
                    </c:extLst>
                  </c:dLbl>
                  <c:spPr>
                    <a:solidFill>
                      <a:schemeClr val="accent3">
                        <a:lumMod val="40000"/>
                        <a:lumOff val="60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/>
                      </a:pPr>
                      <a:endParaRPr lang="pl-PL"/>
                    </a:p>
                  </c:txPr>
                  <c:dLblPos val="t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'Ceny_2015-2025_kraj'!$B$3:$M$3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'Ceny_2015-2025_kraj'!$B$9:$M$9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1859.5930000000001</c:v>
                      </c:pt>
                      <c:pt idx="1">
                        <c:v>1856.1030000000001</c:v>
                      </c:pt>
                      <c:pt idx="2">
                        <c:v>1934.2349999999999</c:v>
                      </c:pt>
                      <c:pt idx="3">
                        <c:v>1892.7139999999999</c:v>
                      </c:pt>
                      <c:pt idx="4">
                        <c:v>1822.617</c:v>
                      </c:pt>
                      <c:pt idx="5">
                        <c:v>1883.7909999999999</c:v>
                      </c:pt>
                      <c:pt idx="6">
                        <c:v>1838.309</c:v>
                      </c:pt>
                      <c:pt idx="7">
                        <c:v>1836.22</c:v>
                      </c:pt>
                      <c:pt idx="8">
                        <c:v>1869.9480000000001</c:v>
                      </c:pt>
                      <c:pt idx="9">
                        <c:v>1838.3119999999999</c:v>
                      </c:pt>
                      <c:pt idx="10">
                        <c:v>1833.1489999999999</c:v>
                      </c:pt>
                      <c:pt idx="11">
                        <c:v>1854.633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635-4856-8CA7-0B07AC1AA2CE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4712340114928933"/>
          <c:h val="4.383616787785919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2021 - 2025 (na rynku krajowym) </a:t>
            </a:r>
            <a:r>
              <a:rPr lang="pl-PL" sz="1400" b="1" baseline="0">
                <a:solidFill>
                  <a:sysClr val="windowText" lastClr="000000"/>
                </a:solidFill>
                <a:latin typeface="+mn-lt"/>
              </a:rPr>
              <a:t>- wg ZSRIR</a:t>
            </a:r>
            <a:endParaRPr lang="pl-PL" sz="1400" b="1">
              <a:solidFill>
                <a:sysClr val="windowText" lastClr="000000"/>
              </a:solidFill>
              <a:latin typeface="+mn-lt"/>
            </a:endParaRP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'Obroty_2015-2025_kraj'!$N$3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'Obroty_2015-2025_kraj'!$A$4:$A$15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'Obroty_2015-2025_kraj'!$N$4:$N$15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'Obroty_2015-2025_kraj'!$O$3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'Obroty_2015-2025_kraj'!$A$4:$A$15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'Obroty_2015-2025_kraj'!$O$4:$O$15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'Obroty_2015-2025_kraj'!$P$3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B873F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'Obroty_2015-2025_kraj'!$A$4:$A$15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'Obroty_2015-2025_kraj'!$P$4:$P$15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'Obroty_2015-2025_kraj'!$Q$3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'Obroty_2015-2025_kraj'!$A$4:$A$15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'Obroty_2015-2025_kraj'!$Q$4:$Q$15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  <c:pt idx="10">
                  <c:v>133257.49</c:v>
                </c:pt>
                <c:pt idx="11">
                  <c:v>91551.74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'Obroty_2015-2025_kraj'!$R$3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'Obroty_2015-2025_kraj'!$A$4:$A$15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'Obroty_2015-2025_kraj'!$R$4:$R$15</c:f>
              <c:numCache>
                <c:formatCode>#,##0</c:formatCode>
                <c:ptCount val="12"/>
                <c:pt idx="0">
                  <c:v>114612.91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158753</xdr:colOff>
      <xdr:row>15</xdr:row>
      <xdr:rowOff>38100</xdr:rowOff>
    </xdr:from>
    <xdr:to>
      <xdr:col>12</xdr:col>
      <xdr:colOff>590551</xdr:colOff>
      <xdr:row>45</xdr:row>
      <xdr:rowOff>123825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16</xdr:row>
      <xdr:rowOff>38099</xdr:rowOff>
    </xdr:from>
    <xdr:to>
      <xdr:col>18</xdr:col>
      <xdr:colOff>324971</xdr:colOff>
      <xdr:row>38</xdr:row>
      <xdr:rowOff>3361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1</xdr:row>
      <xdr:rowOff>285750</xdr:rowOff>
    </xdr:from>
    <xdr:to>
      <xdr:col>18</xdr:col>
      <xdr:colOff>139065</xdr:colOff>
      <xdr:row>23</xdr:row>
      <xdr:rowOff>75115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5" y="600075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16" sqref="B16"/>
    </sheetView>
  </sheetViews>
  <sheetFormatPr defaultColWidth="9.140625" defaultRowHeight="12.75"/>
  <cols>
    <col min="1" max="1" width="7.85546875" style="100" customWidth="1"/>
    <col min="2" max="2" width="19.28515625" style="100" customWidth="1"/>
    <col min="3" max="3" width="18.7109375" style="100" customWidth="1"/>
    <col min="4" max="4" width="21" style="100" customWidth="1"/>
    <col min="5" max="5" width="9.140625" style="100"/>
    <col min="6" max="6" width="13.42578125" style="100" customWidth="1"/>
    <col min="7" max="7" width="11.28515625" style="100" customWidth="1"/>
    <col min="8" max="16384" width="9.140625" style="100"/>
  </cols>
  <sheetData>
    <row r="1" spans="2:36" ht="8.25" customHeight="1">
      <c r="B1" s="132"/>
      <c r="C1" s="132"/>
      <c r="D1" s="132"/>
      <c r="E1" s="133"/>
      <c r="F1" s="133"/>
      <c r="G1" s="133"/>
      <c r="L1" s="101"/>
      <c r="M1" s="101"/>
      <c r="N1" s="101"/>
      <c r="O1" s="101"/>
      <c r="P1" s="101"/>
      <c r="Q1" s="101"/>
      <c r="R1" s="101"/>
      <c r="S1" s="101"/>
      <c r="T1" s="101"/>
    </row>
    <row r="2" spans="2:36" ht="15.75">
      <c r="B2" s="132"/>
      <c r="C2" s="132"/>
      <c r="D2" s="134" t="s">
        <v>67</v>
      </c>
      <c r="E2" s="133"/>
      <c r="F2" s="133"/>
      <c r="G2" s="133"/>
      <c r="L2" s="101"/>
      <c r="M2" s="101"/>
      <c r="N2" s="101"/>
      <c r="O2" s="101"/>
      <c r="P2" s="101"/>
      <c r="Q2" s="101"/>
      <c r="R2" s="101"/>
      <c r="S2" s="101"/>
      <c r="T2" s="101"/>
      <c r="AI2" s="102"/>
      <c r="AJ2" s="102"/>
    </row>
    <row r="3" spans="2:36" ht="17.25" customHeight="1">
      <c r="B3" s="132"/>
      <c r="C3" s="132"/>
      <c r="D3" s="134" t="s">
        <v>80</v>
      </c>
      <c r="E3" s="132"/>
      <c r="F3" s="133"/>
      <c r="G3" s="133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AI3" s="102"/>
      <c r="AJ3" s="102"/>
    </row>
    <row r="4" spans="2:36" ht="15.75">
      <c r="B4" s="133"/>
      <c r="C4" s="133"/>
      <c r="D4" s="135" t="s">
        <v>68</v>
      </c>
      <c r="E4" s="133"/>
      <c r="F4" s="133"/>
      <c r="G4" s="133"/>
      <c r="H4" s="104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</row>
    <row r="5" spans="2:36" ht="15.75">
      <c r="B5" s="103"/>
      <c r="C5" s="103"/>
      <c r="D5" s="103"/>
      <c r="E5" s="103"/>
      <c r="F5" s="103"/>
      <c r="G5" s="103"/>
      <c r="H5" s="104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</row>
    <row r="6" spans="2:36" ht="18" customHeight="1">
      <c r="B6" s="105" t="s">
        <v>0</v>
      </c>
      <c r="C6" s="101"/>
      <c r="D6" s="101"/>
      <c r="E6" s="101"/>
      <c r="F6" s="101"/>
      <c r="G6" s="103"/>
      <c r="H6" s="104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</row>
    <row r="7" spans="2:36" ht="16.5" customHeight="1">
      <c r="B7" s="101"/>
      <c r="C7" s="101"/>
      <c r="D7" s="101"/>
      <c r="E7" s="101"/>
      <c r="F7" s="101"/>
      <c r="G7" s="103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</row>
    <row r="8" spans="2:36" ht="18.75" customHeight="1">
      <c r="B8" s="101"/>
      <c r="C8" s="101"/>
      <c r="D8" s="101"/>
      <c r="E8" s="101"/>
      <c r="F8" s="101"/>
      <c r="G8" s="10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2:36" s="99" customFormat="1" ht="33" customHeight="1">
      <c r="B9" s="122" t="s">
        <v>62</v>
      </c>
      <c r="C9" s="106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2:36" s="99" customFormat="1" ht="23.25" customHeight="1">
      <c r="B10" s="107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</row>
    <row r="11" spans="2:36">
      <c r="B11" s="101"/>
      <c r="C11" s="101"/>
      <c r="D11" s="101"/>
      <c r="E11" s="101"/>
      <c r="F11" s="101"/>
      <c r="G11" s="103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2:36" ht="23.25">
      <c r="B12" s="108" t="s">
        <v>102</v>
      </c>
      <c r="C12" s="15"/>
      <c r="D12" s="109"/>
      <c r="E12" s="253" t="s">
        <v>103</v>
      </c>
      <c r="F12" s="253"/>
      <c r="G12" s="253"/>
      <c r="Q12" s="101"/>
      <c r="R12" s="101"/>
      <c r="S12" s="101"/>
      <c r="T12" s="101"/>
    </row>
    <row r="13" spans="2:36">
      <c r="B13" s="101"/>
      <c r="C13" s="101"/>
      <c r="D13" s="101"/>
      <c r="E13" s="101"/>
      <c r="F13" s="101"/>
      <c r="G13" s="103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</row>
    <row r="14" spans="2:36">
      <c r="B14" s="101"/>
      <c r="C14" s="101"/>
      <c r="D14" s="101"/>
      <c r="E14" s="101"/>
      <c r="F14" s="101"/>
      <c r="G14" s="103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</row>
    <row r="15" spans="2:36" ht="26.25">
      <c r="B15" s="123" t="s">
        <v>104</v>
      </c>
      <c r="C15" s="110"/>
      <c r="D15" s="111"/>
      <c r="E15" s="110"/>
      <c r="F15" s="110"/>
      <c r="G15" s="15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</row>
    <row r="16" spans="2:36" ht="15">
      <c r="B16" s="112"/>
      <c r="C16" s="112"/>
      <c r="D16" s="112"/>
      <c r="E16" s="112"/>
      <c r="F16" s="112"/>
      <c r="G16" s="103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</row>
    <row r="17" spans="2:20" ht="15">
      <c r="B17" s="112" t="s">
        <v>63</v>
      </c>
      <c r="C17" s="112"/>
      <c r="D17" s="112"/>
      <c r="E17" s="112"/>
      <c r="F17" s="11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2:20" ht="15">
      <c r="B18" s="112" t="s">
        <v>1</v>
      </c>
      <c r="C18" s="112"/>
      <c r="D18" s="112"/>
      <c r="E18" s="112"/>
      <c r="F18" s="112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</row>
    <row r="19" spans="2:20" ht="15">
      <c r="B19" s="113" t="s">
        <v>59</v>
      </c>
      <c r="C19" s="113"/>
      <c r="D19" s="113"/>
      <c r="E19" s="113"/>
      <c r="F19" s="113"/>
      <c r="G19" s="114"/>
      <c r="H19" s="114"/>
      <c r="I19" s="114"/>
      <c r="J19" s="114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2:20" ht="15">
      <c r="B20" s="112" t="s">
        <v>2</v>
      </c>
      <c r="C20" s="112"/>
      <c r="D20" s="112"/>
      <c r="E20" s="112"/>
      <c r="F20" s="112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</row>
    <row r="21" spans="2:20" ht="15">
      <c r="B21" s="112" t="s">
        <v>3</v>
      </c>
      <c r="C21" s="112"/>
      <c r="D21" s="112"/>
      <c r="E21" s="112"/>
      <c r="F21" s="112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</row>
    <row r="22" spans="2:20" ht="15">
      <c r="B22" s="112" t="s">
        <v>83</v>
      </c>
      <c r="C22" s="112"/>
      <c r="D22" s="112"/>
      <c r="E22" s="112"/>
      <c r="F22" s="112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</row>
    <row r="23" spans="2:20" ht="15">
      <c r="B23" s="112"/>
      <c r="C23" s="112"/>
      <c r="D23" s="112"/>
      <c r="E23" s="112"/>
      <c r="F23" s="112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</row>
    <row r="24" spans="2:20" ht="15">
      <c r="B24" s="112"/>
      <c r="C24" s="14"/>
      <c r="D24" s="112"/>
      <c r="E24" s="112"/>
      <c r="F24" s="112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</row>
    <row r="25" spans="2:20" ht="15">
      <c r="B25" s="112"/>
      <c r="C25" s="14"/>
      <c r="D25" s="112"/>
      <c r="E25" s="112"/>
      <c r="F25" s="112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</row>
    <row r="26" spans="2:20" ht="15">
      <c r="B26" s="113"/>
      <c r="C26" s="112"/>
      <c r="D26" s="112"/>
      <c r="E26" s="112"/>
      <c r="F26" s="112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</row>
    <row r="27" spans="2:20" ht="15">
      <c r="B27" s="113" t="s">
        <v>60</v>
      </c>
      <c r="C27" s="113" t="s">
        <v>78</v>
      </c>
      <c r="D27" s="113"/>
      <c r="E27" s="113"/>
      <c r="F27" s="113"/>
      <c r="G27" s="114"/>
      <c r="H27" s="114"/>
      <c r="I27" s="114"/>
      <c r="J27" s="114"/>
      <c r="K27" s="101"/>
      <c r="L27" s="101"/>
      <c r="M27" s="101"/>
      <c r="N27" s="101"/>
      <c r="O27" s="101"/>
      <c r="P27" s="101"/>
      <c r="Q27" s="101"/>
      <c r="R27" s="101"/>
      <c r="S27" s="101"/>
      <c r="T27" s="101"/>
    </row>
    <row r="28" spans="2:20" ht="15">
      <c r="B28" s="112" t="s">
        <v>61</v>
      </c>
      <c r="C28" s="131" t="s">
        <v>79</v>
      </c>
      <c r="D28" s="112"/>
      <c r="E28" s="112"/>
      <c r="F28" s="112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</row>
    <row r="29" spans="2:20" ht="15">
      <c r="B29" s="112" t="s">
        <v>82</v>
      </c>
      <c r="C29" s="112" t="s">
        <v>81</v>
      </c>
      <c r="D29" s="112"/>
      <c r="E29" s="112"/>
      <c r="F29" s="112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</row>
    <row r="30" spans="2:20" ht="15">
      <c r="B30" s="112"/>
      <c r="C30" s="112"/>
      <c r="D30" s="112"/>
      <c r="E30" s="112"/>
      <c r="F30" s="112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</row>
    <row r="31" spans="2:20" ht="15">
      <c r="B31" s="115" t="s">
        <v>69</v>
      </c>
      <c r="C31" s="116"/>
      <c r="D31" s="116"/>
      <c r="E31" s="116"/>
      <c r="F31" s="116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01"/>
      <c r="R31" s="101"/>
      <c r="S31" s="101"/>
      <c r="T31" s="101"/>
    </row>
    <row r="32" spans="2:20" ht="15">
      <c r="B32" s="118" t="s">
        <v>70</v>
      </c>
      <c r="C32" s="116"/>
      <c r="D32" s="116"/>
      <c r="E32" s="116"/>
      <c r="F32" s="116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01"/>
      <c r="R32" s="101"/>
      <c r="S32" s="101"/>
      <c r="T32" s="101"/>
    </row>
    <row r="33" spans="2:20" ht="15.75">
      <c r="B33" s="118" t="s">
        <v>71</v>
      </c>
      <c r="C33" s="112"/>
      <c r="D33" s="112"/>
      <c r="E33" s="112"/>
      <c r="F33" s="112"/>
      <c r="G33" s="101"/>
      <c r="H33" s="101"/>
      <c r="I33" s="101"/>
      <c r="J33" s="101"/>
      <c r="K33" s="101"/>
      <c r="L33" s="101"/>
      <c r="M33" s="101"/>
      <c r="N33" s="119"/>
      <c r="O33" s="101"/>
      <c r="P33" s="101"/>
      <c r="Q33" s="101"/>
      <c r="R33" s="101"/>
      <c r="S33" s="101"/>
      <c r="T33" s="101"/>
    </row>
    <row r="34" spans="2:20" ht="15.75">
      <c r="B34" s="112"/>
      <c r="C34" s="112"/>
      <c r="D34" s="112"/>
      <c r="E34" s="112"/>
      <c r="F34" s="112"/>
      <c r="G34" s="101"/>
      <c r="H34" s="101"/>
      <c r="I34" s="101"/>
      <c r="J34" s="101"/>
      <c r="K34" s="101"/>
      <c r="L34" s="101"/>
      <c r="M34" s="101"/>
      <c r="N34" s="119"/>
      <c r="O34" s="101"/>
      <c r="P34" s="101"/>
      <c r="Q34" s="101"/>
      <c r="R34" s="101"/>
      <c r="S34" s="101"/>
      <c r="T34" s="101"/>
    </row>
    <row r="35" spans="2:20" ht="15.75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19"/>
      <c r="O35" s="101"/>
      <c r="P35" s="101"/>
      <c r="Q35" s="101"/>
      <c r="R35" s="101"/>
      <c r="S35" s="101"/>
      <c r="T35" s="101"/>
    </row>
    <row r="36" spans="2:20" ht="15.75"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19"/>
      <c r="O36" s="101"/>
      <c r="P36" s="101"/>
      <c r="Q36" s="101"/>
      <c r="R36" s="101"/>
      <c r="S36" s="101"/>
      <c r="T36" s="101"/>
    </row>
    <row r="37" spans="2:20" ht="15.75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N37" s="121"/>
    </row>
    <row r="38" spans="2:20" ht="15.75"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N38" s="121"/>
    </row>
    <row r="39" spans="2:20">
      <c r="B39" s="120"/>
      <c r="C39" s="120"/>
      <c r="D39" s="120"/>
      <c r="E39" s="120"/>
      <c r="F39" s="120"/>
      <c r="G39" s="120"/>
      <c r="H39" s="120"/>
      <c r="I39" s="120"/>
      <c r="J39" s="120"/>
      <c r="K39" s="120"/>
    </row>
    <row r="40" spans="2:20">
      <c r="B40" s="120"/>
      <c r="C40" s="120"/>
      <c r="D40" s="120"/>
      <c r="E40" s="120"/>
      <c r="F40" s="120"/>
      <c r="G40" s="120"/>
      <c r="H40" s="120"/>
      <c r="I40" s="120"/>
      <c r="J40" s="120"/>
      <c r="K40" s="120"/>
    </row>
    <row r="41" spans="2:20">
      <c r="B41" s="120"/>
      <c r="C41" s="120"/>
      <c r="D41" s="120"/>
      <c r="E41" s="120"/>
      <c r="F41" s="120"/>
      <c r="G41" s="120"/>
      <c r="H41" s="120"/>
      <c r="I41" s="120"/>
      <c r="J41" s="120"/>
      <c r="K41" s="120"/>
    </row>
    <row r="42" spans="2:20">
      <c r="B42" s="120"/>
      <c r="C42" s="120"/>
      <c r="D42" s="120"/>
      <c r="E42" s="120"/>
      <c r="F42" s="120"/>
      <c r="G42" s="120"/>
      <c r="H42" s="120"/>
      <c r="I42" s="120"/>
      <c r="J42" s="120"/>
      <c r="K42" s="120"/>
    </row>
    <row r="43" spans="2:20"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"/>
  <sheetViews>
    <sheetView showGridLines="0" workbookViewId="0">
      <selection activeCell="B5" sqref="B5"/>
    </sheetView>
  </sheetViews>
  <sheetFormatPr defaultRowHeight="15"/>
  <cols>
    <col min="1" max="1" width="1.5703125" style="252" customWidth="1"/>
    <col min="2" max="2" width="22.28515625" style="252" customWidth="1"/>
    <col min="3" max="3" width="76.140625" style="252" customWidth="1"/>
    <col min="4" max="4" width="1.5703125" style="252" customWidth="1"/>
    <col min="5" max="16384" width="9.140625" style="252"/>
  </cols>
  <sheetData>
    <row r="1" spans="2:3" ht="13.35" customHeight="1"/>
    <row r="2" spans="2:3" ht="337.9" customHeight="1">
      <c r="B2" s="254" t="s">
        <v>113</v>
      </c>
      <c r="C2" s="255"/>
    </row>
    <row r="3" spans="2:3" ht="4.1500000000000004" customHeight="1"/>
    <row r="4" spans="2:3" ht="4.5" customHeight="1"/>
  </sheetData>
  <mergeCells count="1">
    <mergeCell ref="B2:C2"/>
  </mergeCells>
  <pageMargins left="0.39370078740157483" right="0.39370078740157483" top="0.39370078740157483" bottom="0.39370078740157483" header="0.39370078740157483" footer="0.39370078740157483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N20"/>
  <sheetViews>
    <sheetView showGridLines="0" zoomScaleNormal="100" workbookViewId="0">
      <selection activeCell="A3" sqref="A3:I10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4" ht="24.95" customHeight="1">
      <c r="A1" s="16" t="s">
        <v>58</v>
      </c>
    </row>
    <row r="2" spans="1:14" ht="24.95" customHeight="1" thickBot="1">
      <c r="B2" s="12"/>
      <c r="C2" s="12"/>
      <c r="D2" s="152"/>
      <c r="E2" s="152"/>
      <c r="F2" s="152"/>
      <c r="G2" s="152"/>
      <c r="H2" s="152"/>
      <c r="I2" s="152"/>
      <c r="J2" s="152"/>
      <c r="K2" s="154"/>
    </row>
    <row r="3" spans="1:14" ht="33" customHeight="1" thickBot="1">
      <c r="A3" s="19" t="s">
        <v>54</v>
      </c>
      <c r="B3" s="20" t="s">
        <v>42</v>
      </c>
      <c r="C3" s="21"/>
      <c r="D3" s="174" t="s">
        <v>43</v>
      </c>
      <c r="E3" s="176" t="s">
        <v>44</v>
      </c>
      <c r="F3" s="177"/>
      <c r="G3" s="178" t="s">
        <v>43</v>
      </c>
      <c r="H3" s="179" t="s">
        <v>30</v>
      </c>
      <c r="I3" s="180"/>
      <c r="J3" s="152"/>
      <c r="K3" s="154"/>
    </row>
    <row r="4" spans="1:14" ht="31.5" customHeight="1" thickBot="1">
      <c r="A4" s="124" t="s">
        <v>31</v>
      </c>
      <c r="B4" s="30" t="s">
        <v>105</v>
      </c>
      <c r="C4" s="173" t="s">
        <v>95</v>
      </c>
      <c r="D4" s="175" t="s">
        <v>33</v>
      </c>
      <c r="E4" s="181" t="str">
        <f>B4</f>
        <v>styczeń    2025</v>
      </c>
      <c r="F4" s="182" t="s">
        <v>95</v>
      </c>
      <c r="G4" s="175" t="s">
        <v>34</v>
      </c>
      <c r="H4" s="183" t="str">
        <f>B4</f>
        <v>styczeń    2025</v>
      </c>
      <c r="I4" s="184" t="s">
        <v>95</v>
      </c>
      <c r="J4" s="152"/>
      <c r="K4" s="154"/>
    </row>
    <row r="5" spans="1:14" ht="23.25" customHeight="1">
      <c r="A5" s="22" t="s">
        <v>32</v>
      </c>
      <c r="B5" s="125"/>
      <c r="C5" s="126"/>
      <c r="D5" s="164"/>
      <c r="E5" s="185"/>
      <c r="F5" s="185"/>
      <c r="G5" s="186"/>
      <c r="H5" s="187"/>
      <c r="I5" s="188"/>
      <c r="J5" s="152"/>
      <c r="K5" s="154"/>
      <c r="N5" s="17"/>
    </row>
    <row r="6" spans="1:14" ht="19.5" customHeight="1" thickBot="1">
      <c r="A6" s="127" t="s">
        <v>35</v>
      </c>
      <c r="B6" s="171">
        <v>2296.5643049814557</v>
      </c>
      <c r="C6" s="219">
        <v>2182.2600000000002</v>
      </c>
      <c r="D6" s="172">
        <f>(B6-C6)/C6*100</f>
        <v>5.2378866396055237</v>
      </c>
      <c r="E6" s="189">
        <v>18389.900000000001</v>
      </c>
      <c r="F6" s="224">
        <v>20055.689999999999</v>
      </c>
      <c r="G6" s="190">
        <f>(E6-F6)/F6*100</f>
        <v>-8.3058224374229823</v>
      </c>
      <c r="H6" s="191">
        <f>E6/$E$10*100</f>
        <v>16.045225620743771</v>
      </c>
      <c r="I6" s="192">
        <f>F6/$F$10*100</f>
        <v>21.906399594371443</v>
      </c>
      <c r="J6" s="152"/>
      <c r="K6" s="154"/>
    </row>
    <row r="7" spans="1:14" ht="23.25" customHeight="1">
      <c r="A7" s="168" t="s">
        <v>45</v>
      </c>
      <c r="B7" s="165"/>
      <c r="C7" s="165"/>
      <c r="D7" s="166"/>
      <c r="E7" s="193"/>
      <c r="F7" s="193"/>
      <c r="G7" s="194"/>
      <c r="H7" s="195"/>
      <c r="I7" s="204"/>
      <c r="J7" s="152"/>
      <c r="K7" s="154"/>
    </row>
    <row r="8" spans="1:14" ht="17.25" customHeight="1">
      <c r="A8" s="205" t="s">
        <v>46</v>
      </c>
      <c r="B8" s="169">
        <v>2249.2680805813607</v>
      </c>
      <c r="C8" s="220">
        <v>2266.46</v>
      </c>
      <c r="D8" s="170">
        <f t="shared" ref="D8:D9" si="0">(B8-C8)/C8*100</f>
        <v>-0.75853619382823312</v>
      </c>
      <c r="E8" s="196">
        <v>24350.32</v>
      </c>
      <c r="F8" s="196">
        <v>19688.36</v>
      </c>
      <c r="G8" s="197">
        <f t="shared" ref="G8:G10" si="1">(E8-F8)/F8*100</f>
        <v>23.678762476915288</v>
      </c>
      <c r="H8" s="198">
        <f t="shared" ref="H8:H9" si="2">E8/$E$10*100</f>
        <v>21.245704345173682</v>
      </c>
      <c r="I8" s="206">
        <f>F8/$F$10*100</f>
        <v>21.505172921890946</v>
      </c>
      <c r="J8" s="152"/>
      <c r="K8" s="154"/>
    </row>
    <row r="9" spans="1:14" ht="17.25" customHeight="1" thickBot="1">
      <c r="A9" s="167" t="s">
        <v>47</v>
      </c>
      <c r="B9" s="171">
        <v>2236.8662141015611</v>
      </c>
      <c r="C9" s="221">
        <v>2508.84</v>
      </c>
      <c r="D9" s="172">
        <f t="shared" si="0"/>
        <v>-10.840619007128355</v>
      </c>
      <c r="E9" s="199">
        <v>71872.69</v>
      </c>
      <c r="F9" s="225">
        <v>51807.69</v>
      </c>
      <c r="G9" s="207">
        <f t="shared" si="1"/>
        <v>38.729771584102664</v>
      </c>
      <c r="H9" s="200">
        <f t="shared" si="2"/>
        <v>62.709070034082551</v>
      </c>
      <c r="I9" s="245">
        <f>F9/$F$10*100</f>
        <v>56.588427483737611</v>
      </c>
      <c r="J9" s="152"/>
      <c r="K9" s="154"/>
    </row>
    <row r="10" spans="1:14" ht="21.95" customHeight="1" thickBot="1">
      <c r="A10" s="128"/>
      <c r="B10" s="128"/>
      <c r="C10" s="128"/>
      <c r="D10" s="129" t="s">
        <v>36</v>
      </c>
      <c r="E10" s="222">
        <f>SUM(E6:E9)</f>
        <v>114612.91</v>
      </c>
      <c r="F10" s="223">
        <v>91551.74</v>
      </c>
      <c r="G10" s="201">
        <f t="shared" si="1"/>
        <v>25.189220871170768</v>
      </c>
      <c r="H10" s="202">
        <f>H6+H8+H9</f>
        <v>100</v>
      </c>
      <c r="I10" s="246">
        <f>I6+I8+I9</f>
        <v>100</v>
      </c>
      <c r="J10" s="152"/>
      <c r="K10" s="154"/>
    </row>
    <row r="11" spans="1:14" ht="15.75">
      <c r="A11" s="210"/>
      <c r="B11" s="12"/>
      <c r="C11" s="12"/>
      <c r="D11" s="152"/>
      <c r="E11" s="152"/>
      <c r="F11" s="203"/>
      <c r="G11" s="152"/>
      <c r="H11" s="152"/>
      <c r="I11" s="152"/>
      <c r="J11" s="152"/>
      <c r="K11" s="154"/>
    </row>
    <row r="12" spans="1:14" ht="15.75" customHeight="1">
      <c r="A12" s="23" t="s">
        <v>50</v>
      </c>
      <c r="B12" s="12"/>
      <c r="C12" s="12"/>
      <c r="D12" s="152"/>
      <c r="E12" s="152"/>
      <c r="F12" s="152"/>
      <c r="G12" s="152"/>
      <c r="H12" s="152"/>
      <c r="I12" s="152"/>
      <c r="J12" s="152"/>
      <c r="K12" s="154"/>
    </row>
    <row r="13" spans="1:14" ht="18" customHeight="1">
      <c r="A13" s="12" t="s">
        <v>51</v>
      </c>
      <c r="B13" s="12"/>
      <c r="C13" s="12"/>
      <c r="D13" s="152"/>
      <c r="E13" s="152"/>
      <c r="F13" s="152"/>
      <c r="G13" s="152"/>
      <c r="H13" s="152"/>
      <c r="I13" s="152"/>
      <c r="J13" s="152"/>
      <c r="K13" s="154"/>
    </row>
    <row r="14" spans="1:14">
      <c r="A14" s="12"/>
      <c r="B14" s="12"/>
      <c r="C14" s="12"/>
      <c r="D14" s="152"/>
      <c r="E14" s="152"/>
      <c r="F14" s="152"/>
      <c r="G14" s="152"/>
      <c r="H14" s="152"/>
      <c r="I14" s="152"/>
      <c r="J14" s="152"/>
      <c r="K14" s="154"/>
    </row>
    <row r="15" spans="1:14" ht="15.75">
      <c r="A15" s="24"/>
      <c r="B15" s="12"/>
      <c r="C15" s="12"/>
      <c r="D15" s="152"/>
      <c r="E15" s="152"/>
      <c r="F15" s="152"/>
      <c r="G15" s="152"/>
      <c r="H15" s="152"/>
      <c r="I15" s="152"/>
      <c r="J15" s="152"/>
      <c r="K15" s="154"/>
    </row>
    <row r="16" spans="1:14">
      <c r="A16" s="12"/>
      <c r="B16" s="12"/>
      <c r="C16" s="12"/>
      <c r="D16" s="12"/>
      <c r="E16" s="152"/>
      <c r="F16" s="152"/>
      <c r="G16" s="152"/>
      <c r="H16" s="152"/>
      <c r="I16" s="152"/>
      <c r="J16" s="152"/>
      <c r="K16" s="154"/>
    </row>
    <row r="17" spans="1:11">
      <c r="A17" s="12"/>
      <c r="B17" s="12"/>
      <c r="C17" s="12"/>
      <c r="D17" s="12"/>
      <c r="E17" s="152"/>
      <c r="F17" s="152"/>
      <c r="G17" s="152"/>
      <c r="H17" s="152"/>
      <c r="I17" s="152"/>
      <c r="J17" s="152"/>
      <c r="K17" s="154"/>
    </row>
    <row r="18" spans="1:11">
      <c r="E18" s="154"/>
      <c r="F18" s="154"/>
      <c r="H18" s="154"/>
      <c r="I18" s="154"/>
      <c r="J18" s="154"/>
      <c r="K18" s="154"/>
    </row>
    <row r="19" spans="1:11">
      <c r="E19" s="154"/>
      <c r="F19" s="154"/>
      <c r="G19" s="154"/>
      <c r="H19" s="154"/>
      <c r="I19" s="154"/>
      <c r="J19" s="154"/>
      <c r="K19" s="154"/>
    </row>
    <row r="20" spans="1:11">
      <c r="E20" s="154"/>
      <c r="F20" s="154"/>
      <c r="G20" s="154"/>
      <c r="H20" s="154"/>
      <c r="I20" s="154"/>
      <c r="J20" s="154"/>
      <c r="K20" s="154"/>
    </row>
  </sheetData>
  <phoneticPr fontId="19" type="noConversion"/>
  <conditionalFormatting sqref="D6:D9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G6:G10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6"/>
  <sheetViews>
    <sheetView showGridLines="0" topLeftCell="A16" zoomScaleNormal="100" workbookViewId="0">
      <selection activeCell="B14" sqref="B14"/>
    </sheetView>
  </sheetViews>
  <sheetFormatPr defaultRowHeight="12.75"/>
  <cols>
    <col min="11" max="11" width="11.140625" customWidth="1"/>
  </cols>
  <sheetData>
    <row r="1" spans="1:16" ht="24.95" customHeight="1">
      <c r="A1" s="79" t="s">
        <v>52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</row>
    <row r="2" spans="1:16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>
      <c r="A3" s="13"/>
      <c r="B3" s="95" t="s">
        <v>4</v>
      </c>
      <c r="C3" s="95" t="s">
        <v>5</v>
      </c>
      <c r="D3" s="95" t="s">
        <v>6</v>
      </c>
      <c r="E3" s="95" t="s">
        <v>7</v>
      </c>
      <c r="F3" s="95" t="s">
        <v>8</v>
      </c>
      <c r="G3" s="95" t="s">
        <v>9</v>
      </c>
      <c r="H3" s="95" t="s">
        <v>10</v>
      </c>
      <c r="I3" s="95" t="s">
        <v>11</v>
      </c>
      <c r="J3" s="95" t="s">
        <v>12</v>
      </c>
      <c r="K3" s="95" t="s">
        <v>13</v>
      </c>
      <c r="L3" s="95" t="s">
        <v>14</v>
      </c>
      <c r="M3" s="95" t="s">
        <v>15</v>
      </c>
      <c r="N3" s="12"/>
      <c r="O3" s="12"/>
    </row>
    <row r="4" spans="1:16" ht="15">
      <c r="A4" s="96">
        <v>2015</v>
      </c>
      <c r="B4" s="89">
        <v>1579</v>
      </c>
      <c r="C4" s="89">
        <v>1694.0129454175417</v>
      </c>
      <c r="D4" s="89">
        <v>1713.4169705831237</v>
      </c>
      <c r="E4" s="89">
        <v>1686</v>
      </c>
      <c r="F4" s="89">
        <v>1653</v>
      </c>
      <c r="G4" s="89">
        <v>1723.3569814185837</v>
      </c>
      <c r="H4" s="89">
        <v>1913</v>
      </c>
      <c r="I4" s="89">
        <v>1968</v>
      </c>
      <c r="J4" s="89">
        <v>2039</v>
      </c>
      <c r="K4" s="89">
        <v>1978</v>
      </c>
      <c r="L4" s="89">
        <v>1949</v>
      </c>
      <c r="M4" s="89">
        <v>1970</v>
      </c>
      <c r="N4" s="12"/>
      <c r="O4" s="12"/>
    </row>
    <row r="5" spans="1:16" ht="15">
      <c r="A5" s="96">
        <v>2016</v>
      </c>
      <c r="B5" s="211">
        <v>2143</v>
      </c>
      <c r="C5" s="211">
        <v>2309.0936282100961</v>
      </c>
      <c r="D5" s="211">
        <v>2300</v>
      </c>
      <c r="E5" s="211">
        <v>2293</v>
      </c>
      <c r="F5" s="211">
        <v>2277</v>
      </c>
      <c r="G5" s="211">
        <v>2285</v>
      </c>
      <c r="H5" s="211">
        <v>2343.9728951467437</v>
      </c>
      <c r="I5" s="211">
        <v>2658.1584526347333</v>
      </c>
      <c r="J5" s="211">
        <v>2659.9340240272659</v>
      </c>
      <c r="K5" s="211">
        <v>2500.3861481870208</v>
      </c>
      <c r="L5" s="211">
        <v>2518.0346548300081</v>
      </c>
      <c r="M5" s="211">
        <v>2536.7836550861139</v>
      </c>
      <c r="N5" s="12"/>
      <c r="O5" s="12"/>
    </row>
    <row r="6" spans="1:16" ht="15">
      <c r="A6" s="96">
        <v>2017</v>
      </c>
      <c r="B6" s="211">
        <v>2554.342962236396</v>
      </c>
      <c r="C6" s="211">
        <v>2506.7033265757009</v>
      </c>
      <c r="D6" s="211">
        <v>2465.689162060633</v>
      </c>
      <c r="E6" s="211">
        <v>2417.0619571805555</v>
      </c>
      <c r="F6" s="211">
        <v>2391.6014611387045</v>
      </c>
      <c r="G6" s="211">
        <v>2379.2232898291368</v>
      </c>
      <c r="H6" s="211">
        <v>2154.5720902905737</v>
      </c>
      <c r="I6" s="211">
        <v>1969.6093815206052</v>
      </c>
      <c r="J6" s="211">
        <v>1942.1874786929909</v>
      </c>
      <c r="K6" s="211">
        <v>1671.1279999999999</v>
      </c>
      <c r="L6" s="211">
        <v>1558.796</v>
      </c>
      <c r="M6" s="211">
        <v>1557.963</v>
      </c>
      <c r="N6" s="12"/>
      <c r="O6" s="12"/>
      <c r="P6" s="6"/>
    </row>
    <row r="7" spans="1:16" ht="15">
      <c r="A7" s="96">
        <v>2018</v>
      </c>
      <c r="B7" s="211">
        <v>1498.886</v>
      </c>
      <c r="C7" s="211">
        <v>1456.146</v>
      </c>
      <c r="D7" s="211">
        <v>1427.9939999999999</v>
      </c>
      <c r="E7" s="211">
        <v>1337.194</v>
      </c>
      <c r="F7" s="211">
        <v>1306.184</v>
      </c>
      <c r="G7" s="211">
        <v>1272.0070000000001</v>
      </c>
      <c r="H7" s="211">
        <v>1368.6679999999999</v>
      </c>
      <c r="I7" s="211">
        <v>1557.184</v>
      </c>
      <c r="J7" s="211">
        <v>1505.537</v>
      </c>
      <c r="K7" s="211">
        <v>1421.4549999999999</v>
      </c>
      <c r="L7" s="211">
        <v>1575.442</v>
      </c>
      <c r="M7" s="211">
        <v>1705.9159999999999</v>
      </c>
      <c r="N7" s="12"/>
      <c r="O7" s="12"/>
      <c r="P7" s="6"/>
    </row>
    <row r="8" spans="1:16" ht="15">
      <c r="A8" s="96">
        <v>2019</v>
      </c>
      <c r="B8" s="211">
        <v>1727.9690000000001</v>
      </c>
      <c r="C8" s="211">
        <v>1634.38</v>
      </c>
      <c r="D8" s="211">
        <v>1702.1179999999999</v>
      </c>
      <c r="E8" s="211">
        <v>1715.7460000000001</v>
      </c>
      <c r="F8" s="211">
        <v>1817.049</v>
      </c>
      <c r="G8" s="211">
        <v>1818.1389999999999</v>
      </c>
      <c r="H8" s="211">
        <v>1879.5029999999999</v>
      </c>
      <c r="I8" s="211">
        <v>1835.8679999999999</v>
      </c>
      <c r="J8" s="211">
        <v>1779.059</v>
      </c>
      <c r="K8" s="211">
        <v>1808.7149999999999</v>
      </c>
      <c r="L8" s="211">
        <v>1846.806</v>
      </c>
      <c r="M8" s="211">
        <v>1821.9970000000001</v>
      </c>
      <c r="N8" s="12"/>
      <c r="O8" s="12"/>
    </row>
    <row r="9" spans="1:16" ht="15">
      <c r="A9" s="96">
        <v>2020</v>
      </c>
      <c r="B9" s="211">
        <v>1859.5930000000001</v>
      </c>
      <c r="C9" s="211">
        <v>1856.1030000000001</v>
      </c>
      <c r="D9" s="211">
        <v>1934.2349999999999</v>
      </c>
      <c r="E9" s="211">
        <v>1892.7139999999999</v>
      </c>
      <c r="F9" s="211">
        <v>1822.617</v>
      </c>
      <c r="G9" s="211">
        <v>1883.7909999999999</v>
      </c>
      <c r="H9" s="211">
        <v>1838.309</v>
      </c>
      <c r="I9" s="211">
        <v>1836.22</v>
      </c>
      <c r="J9" s="211">
        <v>1869.9480000000001</v>
      </c>
      <c r="K9" s="211">
        <v>1838.3119999999999</v>
      </c>
      <c r="L9" s="211">
        <v>1833.1489999999999</v>
      </c>
      <c r="M9" s="211">
        <v>1854.633</v>
      </c>
      <c r="N9" s="12"/>
      <c r="O9" s="12"/>
    </row>
    <row r="10" spans="1:16" ht="15">
      <c r="A10" s="96">
        <v>2021</v>
      </c>
      <c r="B10" s="211">
        <v>1811.7819999999999</v>
      </c>
      <c r="C10" s="211">
        <v>1853.617</v>
      </c>
      <c r="D10" s="211">
        <v>1857.441</v>
      </c>
      <c r="E10" s="211">
        <v>1830.9880000000001</v>
      </c>
      <c r="F10" s="211">
        <v>1874.181</v>
      </c>
      <c r="G10" s="211">
        <v>1843.904</v>
      </c>
      <c r="H10" s="211">
        <v>1853.4349999999999</v>
      </c>
      <c r="I10" s="211">
        <v>1905.693</v>
      </c>
      <c r="J10" s="211">
        <v>2010.528</v>
      </c>
      <c r="K10" s="211">
        <v>2290.8820000000001</v>
      </c>
      <c r="L10" s="211">
        <v>2332.3090000000002</v>
      </c>
      <c r="M10" s="211">
        <v>2355.4920000000002</v>
      </c>
      <c r="N10" s="12"/>
      <c r="O10" s="12"/>
    </row>
    <row r="11" spans="1:16" ht="15">
      <c r="A11" s="96">
        <v>2022</v>
      </c>
      <c r="B11" s="211">
        <v>2321.2280000000001</v>
      </c>
      <c r="C11" s="211">
        <v>2436.5419999999999</v>
      </c>
      <c r="D11" s="211">
        <v>2457.8870000000002</v>
      </c>
      <c r="E11" s="211">
        <v>2589.5590000000002</v>
      </c>
      <c r="F11" s="211">
        <v>2656.6419999999998</v>
      </c>
      <c r="G11" s="211">
        <v>2664.8270000000002</v>
      </c>
      <c r="H11" s="211">
        <v>3109.0749999999998</v>
      </c>
      <c r="I11" s="211">
        <v>3313.4319999999998</v>
      </c>
      <c r="J11" s="211">
        <v>3538.2660000000001</v>
      </c>
      <c r="K11" s="211">
        <v>3821.8589999999999</v>
      </c>
      <c r="L11" s="211">
        <v>4610.09</v>
      </c>
      <c r="M11" s="211">
        <v>4748.0659999999998</v>
      </c>
      <c r="N11" s="12"/>
      <c r="O11" s="12"/>
    </row>
    <row r="12" spans="1:16" ht="15">
      <c r="A12" s="96">
        <v>2023</v>
      </c>
      <c r="B12" s="211">
        <v>4751.6880000000001</v>
      </c>
      <c r="C12" s="211">
        <v>4653.9369999999999</v>
      </c>
      <c r="D12" s="211">
        <v>4547.1180000000004</v>
      </c>
      <c r="E12" s="211">
        <v>4717.1769999999997</v>
      </c>
      <c r="F12" s="211">
        <v>4665.5879999999997</v>
      </c>
      <c r="G12" s="211">
        <v>4649.9750000000004</v>
      </c>
      <c r="H12" s="211">
        <v>4632.5630000000001</v>
      </c>
      <c r="I12" s="211">
        <v>4514.4089999999997</v>
      </c>
      <c r="J12" s="211">
        <v>4402.2950000000001</v>
      </c>
      <c r="K12" s="211">
        <v>3875.5</v>
      </c>
      <c r="L12" s="211">
        <v>3629.5279999999998</v>
      </c>
      <c r="M12" s="211">
        <v>3519.3440000000001</v>
      </c>
      <c r="N12" s="12"/>
      <c r="O12" s="12"/>
    </row>
    <row r="13" spans="1:16" ht="15">
      <c r="A13" s="96">
        <v>2024</v>
      </c>
      <c r="B13" s="211">
        <v>3367.8530000000001</v>
      </c>
      <c r="C13" s="211">
        <v>3279.2359999999999</v>
      </c>
      <c r="D13" s="211">
        <v>3164.3609999999999</v>
      </c>
      <c r="E13" s="211">
        <v>3024.4029999999998</v>
      </c>
      <c r="F13" s="211">
        <v>3000.6350000000002</v>
      </c>
      <c r="G13" s="211">
        <v>2843.3539999999998</v>
      </c>
      <c r="H13" s="211">
        <v>2607.366</v>
      </c>
      <c r="I13" s="211">
        <v>2393.3276335127284</v>
      </c>
      <c r="J13" s="211">
        <v>2272.8270726451401</v>
      </c>
      <c r="K13" s="211">
        <v>2128.6268476835817</v>
      </c>
      <c r="L13" s="211">
        <v>2112.87</v>
      </c>
      <c r="M13" s="211">
        <v>2182.2600000000002</v>
      </c>
      <c r="N13" s="12"/>
      <c r="O13" s="12"/>
    </row>
    <row r="14" spans="1:16" ht="15">
      <c r="A14" s="231">
        <v>2025</v>
      </c>
      <c r="B14" s="232">
        <v>2296.5643049814557</v>
      </c>
      <c r="C14" s="232"/>
      <c r="D14" s="232"/>
      <c r="E14" s="232"/>
      <c r="F14" s="232"/>
      <c r="G14" s="232"/>
      <c r="H14" s="232"/>
      <c r="I14" s="232"/>
      <c r="J14" s="233"/>
      <c r="K14" s="232"/>
      <c r="L14" s="232"/>
      <c r="M14" s="232"/>
      <c r="N14" s="12"/>
      <c r="O14" s="12"/>
    </row>
    <row r="15" spans="1:16" ht="15.75">
      <c r="A15" s="94" t="s">
        <v>38</v>
      </c>
      <c r="B15" s="12"/>
      <c r="C15" s="12"/>
      <c r="D15" s="12"/>
      <c r="E15" s="12"/>
      <c r="F15" s="12"/>
      <c r="G15" s="12"/>
      <c r="H15" s="12"/>
      <c r="I15" s="12"/>
      <c r="J15" s="97"/>
      <c r="K15" s="97"/>
      <c r="L15" s="97"/>
      <c r="M15" s="97"/>
      <c r="N15" s="97"/>
      <c r="O15" s="97"/>
      <c r="P15" s="7"/>
    </row>
    <row r="16" spans="1:16">
      <c r="A16" s="12"/>
      <c r="B16" s="12"/>
      <c r="C16" s="12"/>
      <c r="D16" s="12"/>
      <c r="E16" s="12"/>
      <c r="F16" s="12"/>
      <c r="G16" s="12"/>
      <c r="H16" s="98"/>
      <c r="I16" s="98"/>
      <c r="J16" s="98"/>
      <c r="K16" s="98"/>
      <c r="L16" s="98"/>
      <c r="M16" s="98"/>
      <c r="N16" s="12"/>
      <c r="O16" s="12"/>
    </row>
  </sheetData>
  <phoneticPr fontId="1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S42"/>
  <sheetViews>
    <sheetView showGridLines="0" zoomScaleNormal="100" workbookViewId="0">
      <pane xSplit="1" ySplit="3" topLeftCell="H16" activePane="bottomRight" state="frozen"/>
      <selection pane="topRight" activeCell="B1" sqref="B1"/>
      <selection pane="bottomLeft" activeCell="A5" sqref="A5"/>
      <selection pane="bottomRight" activeCell="A17" sqref="A17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9" ht="24.95" customHeight="1">
      <c r="A1" s="79" t="s">
        <v>53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24.95" customHeight="1" thickBot="1">
      <c r="A2" s="12"/>
      <c r="B2" s="12"/>
      <c r="C2" s="12"/>
      <c r="D2" s="12"/>
      <c r="E2" s="12"/>
      <c r="F2" s="80"/>
      <c r="G2" s="80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16.5" thickBot="1">
      <c r="A3" s="81"/>
      <c r="B3" s="82">
        <v>2009</v>
      </c>
      <c r="C3" s="82">
        <v>2010</v>
      </c>
      <c r="D3" s="82">
        <v>2011</v>
      </c>
      <c r="E3" s="82">
        <v>2012</v>
      </c>
      <c r="F3" s="82">
        <v>2013</v>
      </c>
      <c r="G3" s="83">
        <v>2014</v>
      </c>
      <c r="H3" s="84">
        <v>2015</v>
      </c>
      <c r="I3" s="212">
        <v>2016</v>
      </c>
      <c r="J3" s="212">
        <v>2017</v>
      </c>
      <c r="K3" s="212">
        <v>2018</v>
      </c>
      <c r="L3" s="212">
        <v>2019</v>
      </c>
      <c r="M3" s="213">
        <v>2020</v>
      </c>
      <c r="N3" s="213">
        <v>2021</v>
      </c>
      <c r="O3" s="213">
        <v>2022</v>
      </c>
      <c r="P3" s="213">
        <v>2023</v>
      </c>
      <c r="Q3" s="212">
        <v>2024</v>
      </c>
      <c r="R3" s="234">
        <v>2025</v>
      </c>
      <c r="S3" s="12"/>
    </row>
    <row r="4" spans="1:19" ht="15.75">
      <c r="A4" s="85" t="s">
        <v>4</v>
      </c>
      <c r="B4" s="86">
        <v>124495</v>
      </c>
      <c r="C4" s="87">
        <v>115679</v>
      </c>
      <c r="D4" s="87">
        <v>111505</v>
      </c>
      <c r="E4" s="86">
        <v>123521</v>
      </c>
      <c r="F4" s="86">
        <v>124713</v>
      </c>
      <c r="G4" s="86">
        <v>115179</v>
      </c>
      <c r="H4" s="86">
        <v>136653.60999999999</v>
      </c>
      <c r="I4" s="214">
        <v>113573</v>
      </c>
      <c r="J4" s="214">
        <v>104136.5400000001</v>
      </c>
      <c r="K4" s="214">
        <v>149394.09</v>
      </c>
      <c r="L4" s="214">
        <v>138330.31</v>
      </c>
      <c r="M4" s="215">
        <v>141767.42000000001</v>
      </c>
      <c r="N4" s="211">
        <v>110331.20999999999</v>
      </c>
      <c r="O4" s="211">
        <v>102800.31</v>
      </c>
      <c r="P4" s="239">
        <v>104222.23999999999</v>
      </c>
      <c r="Q4" s="247">
        <v>119114.11</v>
      </c>
      <c r="R4" s="235">
        <v>114612.91</v>
      </c>
      <c r="S4" s="12"/>
    </row>
    <row r="5" spans="1:19" ht="15.75">
      <c r="A5" s="88" t="s">
        <v>5</v>
      </c>
      <c r="B5" s="89">
        <v>108747</v>
      </c>
      <c r="C5" s="90">
        <v>112904</v>
      </c>
      <c r="D5" s="90">
        <v>178120</v>
      </c>
      <c r="E5" s="89">
        <v>121929</v>
      </c>
      <c r="F5" s="89">
        <v>99085</v>
      </c>
      <c r="G5" s="89">
        <v>98897.426000000021</v>
      </c>
      <c r="H5" s="89">
        <v>110263.89299999998</v>
      </c>
      <c r="I5" s="211">
        <v>97585.78700000004</v>
      </c>
      <c r="J5" s="211">
        <v>109933.58500000008</v>
      </c>
      <c r="K5" s="211">
        <v>130822.53</v>
      </c>
      <c r="L5" s="211">
        <v>137095.49</v>
      </c>
      <c r="M5" s="216">
        <v>138656.70000000001</v>
      </c>
      <c r="N5" s="211">
        <v>104835.03</v>
      </c>
      <c r="O5" s="211">
        <v>108233.08</v>
      </c>
      <c r="P5" s="240">
        <v>99691.760000000009</v>
      </c>
      <c r="Q5" s="248">
        <v>114129.72</v>
      </c>
      <c r="R5" s="236"/>
      <c r="S5" s="12"/>
    </row>
    <row r="6" spans="1:19" ht="15.75">
      <c r="A6" s="88" t="s">
        <v>6</v>
      </c>
      <c r="B6" s="89">
        <v>90570</v>
      </c>
      <c r="C6" s="90">
        <v>161754</v>
      </c>
      <c r="D6" s="90">
        <v>138124</v>
      </c>
      <c r="E6" s="89">
        <v>123621</v>
      </c>
      <c r="F6" s="89">
        <v>130006</v>
      </c>
      <c r="G6" s="89">
        <v>134426.08400000021</v>
      </c>
      <c r="H6" s="89">
        <v>130766.92</v>
      </c>
      <c r="I6" s="211">
        <v>122028</v>
      </c>
      <c r="J6" s="211">
        <v>135982.92900000015</v>
      </c>
      <c r="K6" s="211">
        <v>145863.79</v>
      </c>
      <c r="L6" s="211">
        <v>154647.44</v>
      </c>
      <c r="M6" s="216">
        <v>180503.53000000003</v>
      </c>
      <c r="N6" s="211">
        <v>133538.12</v>
      </c>
      <c r="O6" s="211">
        <v>163750.38</v>
      </c>
      <c r="P6" s="240">
        <v>123741.07999999999</v>
      </c>
      <c r="Q6" s="248">
        <v>124038.45999999999</v>
      </c>
      <c r="R6" s="236"/>
      <c r="S6" s="12"/>
    </row>
    <row r="7" spans="1:19" ht="15.75">
      <c r="A7" s="88" t="s">
        <v>7</v>
      </c>
      <c r="B7" s="89">
        <v>96431</v>
      </c>
      <c r="C7" s="90">
        <v>128593</v>
      </c>
      <c r="D7" s="90">
        <v>71494</v>
      </c>
      <c r="E7" s="89">
        <v>105292</v>
      </c>
      <c r="F7" s="89">
        <v>103157</v>
      </c>
      <c r="G7" s="89">
        <v>149981</v>
      </c>
      <c r="H7" s="89">
        <v>103613</v>
      </c>
      <c r="I7" s="211">
        <v>94282.438000000097</v>
      </c>
      <c r="J7" s="211">
        <v>75261.914000000004</v>
      </c>
      <c r="K7" s="211">
        <v>123979.52</v>
      </c>
      <c r="L7" s="211">
        <v>160722.77000000002</v>
      </c>
      <c r="M7" s="216">
        <v>94521.89</v>
      </c>
      <c r="N7" s="211">
        <v>110198.70999999999</v>
      </c>
      <c r="O7" s="211">
        <v>123873</v>
      </c>
      <c r="P7" s="240">
        <v>105661.37</v>
      </c>
      <c r="Q7" s="248">
        <v>123080.83</v>
      </c>
      <c r="R7" s="236"/>
      <c r="S7" s="12"/>
    </row>
    <row r="8" spans="1:19" ht="15.75">
      <c r="A8" s="88" t="s">
        <v>8</v>
      </c>
      <c r="B8" s="89">
        <v>103355</v>
      </c>
      <c r="C8" s="90">
        <v>137492</v>
      </c>
      <c r="D8" s="90">
        <v>106529</v>
      </c>
      <c r="E8" s="89">
        <v>125241.38</v>
      </c>
      <c r="F8" s="89">
        <v>105790.50700000007</v>
      </c>
      <c r="G8" s="89">
        <v>121643</v>
      </c>
      <c r="H8" s="89">
        <v>106958.68400000018</v>
      </c>
      <c r="I8" s="211">
        <v>99290</v>
      </c>
      <c r="J8" s="211">
        <v>75360.525000000009</v>
      </c>
      <c r="K8" s="211">
        <v>147269.63</v>
      </c>
      <c r="L8" s="211">
        <v>149962.12</v>
      </c>
      <c r="M8" s="216">
        <v>128649.9</v>
      </c>
      <c r="N8" s="211">
        <v>113196.51999999999</v>
      </c>
      <c r="O8" s="211">
        <v>122142.13</v>
      </c>
      <c r="P8" s="240">
        <v>119516.42000000001</v>
      </c>
      <c r="Q8" s="248">
        <v>113945.08</v>
      </c>
      <c r="R8" s="236"/>
      <c r="S8" s="12"/>
    </row>
    <row r="9" spans="1:19" ht="15.75">
      <c r="A9" s="88" t="s">
        <v>9</v>
      </c>
      <c r="B9" s="89">
        <v>128438</v>
      </c>
      <c r="C9" s="90">
        <v>143361</v>
      </c>
      <c r="D9" s="90">
        <v>118482</v>
      </c>
      <c r="E9" s="89">
        <v>108876.69</v>
      </c>
      <c r="F9" s="89">
        <v>128951.7370000001</v>
      </c>
      <c r="G9" s="89">
        <v>125052.04800000024</v>
      </c>
      <c r="H9" s="89">
        <v>120703</v>
      </c>
      <c r="I9" s="211">
        <v>111179</v>
      </c>
      <c r="J9" s="211">
        <v>121392.86500000011</v>
      </c>
      <c r="K9" s="211">
        <v>174058.88</v>
      </c>
      <c r="L9" s="211">
        <v>142617.98000000001</v>
      </c>
      <c r="M9" s="216">
        <v>138269.78999999998</v>
      </c>
      <c r="N9" s="211">
        <v>130080.48000000001</v>
      </c>
      <c r="O9" s="211">
        <v>137170.01</v>
      </c>
      <c r="P9" s="240">
        <v>124670.65</v>
      </c>
      <c r="Q9" s="248">
        <v>145329.18</v>
      </c>
      <c r="R9" s="236"/>
      <c r="S9" s="12"/>
    </row>
    <row r="10" spans="1:19" ht="15.75">
      <c r="A10" s="88" t="s">
        <v>10</v>
      </c>
      <c r="B10" s="89">
        <v>143837</v>
      </c>
      <c r="C10" s="90">
        <v>145829</v>
      </c>
      <c r="D10" s="90">
        <v>105828</v>
      </c>
      <c r="E10" s="89">
        <v>131821.38700000005</v>
      </c>
      <c r="F10" s="89">
        <v>168976.21800000017</v>
      </c>
      <c r="G10" s="89">
        <v>143575.74800000005</v>
      </c>
      <c r="H10" s="89">
        <v>111595</v>
      </c>
      <c r="I10" s="211">
        <v>139741.15700000018</v>
      </c>
      <c r="J10" s="211">
        <v>126753.93700000001</v>
      </c>
      <c r="K10" s="211">
        <v>193169.88</v>
      </c>
      <c r="L10" s="211">
        <v>171364.62</v>
      </c>
      <c r="M10" s="216">
        <v>166919</v>
      </c>
      <c r="N10" s="211">
        <v>138412.45000000001</v>
      </c>
      <c r="O10" s="211">
        <v>148043.75</v>
      </c>
      <c r="P10" s="240">
        <v>129999.5</v>
      </c>
      <c r="Q10" s="248">
        <v>138085.38</v>
      </c>
      <c r="R10" s="236"/>
      <c r="S10" s="209"/>
    </row>
    <row r="11" spans="1:19" ht="15.75">
      <c r="A11" s="88" t="s">
        <v>11</v>
      </c>
      <c r="B11" s="89">
        <v>124097</v>
      </c>
      <c r="C11" s="90">
        <v>180637</v>
      </c>
      <c r="D11" s="90">
        <v>109611</v>
      </c>
      <c r="E11" s="89">
        <v>140816.46</v>
      </c>
      <c r="F11" s="89">
        <v>149492.45000000001</v>
      </c>
      <c r="G11" s="90">
        <v>119596</v>
      </c>
      <c r="H11" s="89">
        <v>133233</v>
      </c>
      <c r="I11" s="211">
        <v>102088.9080000001</v>
      </c>
      <c r="J11" s="211">
        <v>129695.27600000007</v>
      </c>
      <c r="K11" s="211">
        <v>171663.7</v>
      </c>
      <c r="L11" s="211">
        <v>156211.56</v>
      </c>
      <c r="M11" s="216">
        <v>148210.29999999999</v>
      </c>
      <c r="N11" s="211">
        <v>136277.82</v>
      </c>
      <c r="O11" s="211">
        <v>144319.16999999998</v>
      </c>
      <c r="P11" s="240">
        <v>124482.25</v>
      </c>
      <c r="Q11" s="248">
        <v>141372.75</v>
      </c>
      <c r="R11" s="236"/>
      <c r="S11" s="12"/>
    </row>
    <row r="12" spans="1:19" ht="15.75">
      <c r="A12" s="88" t="s">
        <v>12</v>
      </c>
      <c r="B12" s="89">
        <v>139266</v>
      </c>
      <c r="C12" s="90">
        <v>87457</v>
      </c>
      <c r="D12" s="90">
        <v>112526</v>
      </c>
      <c r="E12" s="89">
        <v>136418.35900000008</v>
      </c>
      <c r="F12" s="89">
        <v>136392</v>
      </c>
      <c r="G12" s="89">
        <v>130982</v>
      </c>
      <c r="H12" s="89">
        <v>89434.085000000079</v>
      </c>
      <c r="I12" s="211">
        <v>139822.20100000012</v>
      </c>
      <c r="J12" s="211">
        <v>152326.38100000011</v>
      </c>
      <c r="K12" s="211">
        <v>146323.5</v>
      </c>
      <c r="L12" s="211">
        <v>158226.28</v>
      </c>
      <c r="M12" s="216">
        <v>162524.88</v>
      </c>
      <c r="N12" s="211">
        <v>132720.79999999999</v>
      </c>
      <c r="O12" s="211">
        <v>134679.02000000002</v>
      </c>
      <c r="P12" s="240">
        <v>131868.13</v>
      </c>
      <c r="Q12" s="249">
        <v>131670.22</v>
      </c>
      <c r="R12" s="237"/>
      <c r="S12" s="12"/>
    </row>
    <row r="13" spans="1:19" ht="15.75">
      <c r="A13" s="88" t="s">
        <v>13</v>
      </c>
      <c r="B13" s="89">
        <v>130901</v>
      </c>
      <c r="C13" s="90">
        <v>127476</v>
      </c>
      <c r="D13" s="90">
        <v>123656</v>
      </c>
      <c r="E13" s="89">
        <v>139483</v>
      </c>
      <c r="F13" s="89">
        <v>129549.83400000009</v>
      </c>
      <c r="G13" s="89">
        <v>122110</v>
      </c>
      <c r="H13" s="89">
        <v>137733.21600000007</v>
      </c>
      <c r="I13" s="211">
        <v>140110.8820000001</v>
      </c>
      <c r="J13" s="211">
        <v>164010.68</v>
      </c>
      <c r="K13" s="211">
        <v>172295.66999999998</v>
      </c>
      <c r="L13" s="211">
        <v>156804.33000000002</v>
      </c>
      <c r="M13" s="216">
        <v>179757.03999999998</v>
      </c>
      <c r="N13" s="211">
        <v>131333.60999999999</v>
      </c>
      <c r="O13" s="211">
        <v>116729.78</v>
      </c>
      <c r="P13" s="240">
        <v>125125.79</v>
      </c>
      <c r="Q13" s="248">
        <v>145920.19</v>
      </c>
      <c r="R13" s="236"/>
      <c r="S13" s="12"/>
    </row>
    <row r="14" spans="1:19" ht="15.75">
      <c r="A14" s="88" t="s">
        <v>14</v>
      </c>
      <c r="B14" s="89">
        <v>137207</v>
      </c>
      <c r="C14" s="90">
        <v>132383</v>
      </c>
      <c r="D14" s="90">
        <v>136349</v>
      </c>
      <c r="E14" s="89">
        <v>122948.92700000008</v>
      </c>
      <c r="F14" s="89">
        <v>113406.1</v>
      </c>
      <c r="G14" s="89">
        <v>133551.04900000009</v>
      </c>
      <c r="H14" s="89">
        <v>127803</v>
      </c>
      <c r="I14" s="211">
        <v>138105.92200000002</v>
      </c>
      <c r="J14" s="211">
        <v>208222.94</v>
      </c>
      <c r="K14" s="211">
        <v>156790.45000000001</v>
      </c>
      <c r="L14" s="211">
        <v>146432.58000000002</v>
      </c>
      <c r="M14" s="216">
        <v>161724.70000000001</v>
      </c>
      <c r="N14" s="211">
        <v>135553.82</v>
      </c>
      <c r="O14" s="211">
        <v>115801.66</v>
      </c>
      <c r="P14" s="240">
        <v>126132.39</v>
      </c>
      <c r="Q14" s="249">
        <v>133257.49</v>
      </c>
      <c r="R14" s="237"/>
      <c r="S14" s="12"/>
    </row>
    <row r="15" spans="1:19" ht="16.5" thickBot="1">
      <c r="A15" s="91" t="s">
        <v>15</v>
      </c>
      <c r="B15" s="92">
        <v>118433</v>
      </c>
      <c r="C15" s="93">
        <v>151481</v>
      </c>
      <c r="D15" s="93">
        <v>143832</v>
      </c>
      <c r="E15" s="92">
        <v>115419</v>
      </c>
      <c r="F15" s="92">
        <v>120743.12700000015</v>
      </c>
      <c r="G15" s="93">
        <v>143496.84700000018</v>
      </c>
      <c r="H15" s="92">
        <v>135018</v>
      </c>
      <c r="I15" s="217">
        <v>134760.34800000011</v>
      </c>
      <c r="J15" s="217">
        <v>136362.93</v>
      </c>
      <c r="K15" s="217">
        <v>115997.05</v>
      </c>
      <c r="L15" s="217">
        <v>133122.03</v>
      </c>
      <c r="M15" s="218">
        <v>132594.64000000001</v>
      </c>
      <c r="N15" s="218">
        <v>124038.22</v>
      </c>
      <c r="O15" s="218">
        <v>108694.43</v>
      </c>
      <c r="P15" s="218">
        <v>105223.15</v>
      </c>
      <c r="Q15" s="250">
        <v>91551.74</v>
      </c>
      <c r="R15" s="238"/>
      <c r="S15" s="12"/>
    </row>
    <row r="16" spans="1:19" ht="15.75">
      <c r="H16" s="210"/>
      <c r="J16" s="1"/>
      <c r="K16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94" t="s">
        <v>73</v>
      </c>
    </row>
    <row r="41" spans="1:12" ht="15.75">
      <c r="A41" s="94" t="s">
        <v>49</v>
      </c>
    </row>
    <row r="42" spans="1:12">
      <c r="A42" s="12"/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Normal="100" workbookViewId="0">
      <selection activeCell="A12" sqref="A12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74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106</v>
      </c>
      <c r="C4" s="31" t="s">
        <v>96</v>
      </c>
      <c r="D4" s="32" t="s">
        <v>33</v>
      </c>
      <c r="E4" s="12"/>
      <c r="F4" s="12"/>
      <c r="G4" s="12"/>
    </row>
    <row r="5" spans="1:7" ht="30" customHeight="1" thickBot="1">
      <c r="A5" s="33" t="s">
        <v>56</v>
      </c>
      <c r="B5" s="34">
        <v>2346.9169888252432</v>
      </c>
      <c r="C5" s="35">
        <v>2174.4975735663693</v>
      </c>
      <c r="D5" s="36">
        <f>((B5-C5)/C5)*100</f>
        <v>7.9291610786251976</v>
      </c>
      <c r="E5" s="12"/>
      <c r="F5" s="12"/>
      <c r="G5" s="12"/>
    </row>
    <row r="6" spans="1:7" ht="23.25" customHeight="1">
      <c r="A6" s="12"/>
      <c r="B6" s="12"/>
      <c r="C6" s="162"/>
      <c r="D6" s="12"/>
      <c r="E6" s="12"/>
      <c r="F6" s="12"/>
      <c r="G6" s="12"/>
    </row>
    <row r="7" spans="1:7" ht="23.25" customHeight="1" thickBot="1">
      <c r="A7" s="12"/>
      <c r="B7" s="12"/>
      <c r="C7" s="161"/>
      <c r="D7" s="12"/>
      <c r="E7" s="12"/>
      <c r="F7" s="12"/>
      <c r="G7" s="12"/>
    </row>
    <row r="8" spans="1:7" ht="30" customHeight="1" thickBot="1">
      <c r="A8" s="25" t="s">
        <v>54</v>
      </c>
      <c r="B8" s="256" t="s">
        <v>42</v>
      </c>
      <c r="C8" s="257"/>
      <c r="D8" s="28" t="s">
        <v>72</v>
      </c>
      <c r="E8" s="12"/>
      <c r="F8" s="12"/>
      <c r="G8" s="12"/>
    </row>
    <row r="9" spans="1:7" ht="30" customHeight="1" thickBot="1">
      <c r="A9" s="29" t="s">
        <v>57</v>
      </c>
      <c r="B9" s="30" t="str">
        <f>B4</f>
        <v>styczeń       2025</v>
      </c>
      <c r="C9" s="31" t="s">
        <v>114</v>
      </c>
      <c r="D9" s="32" t="s">
        <v>33</v>
      </c>
    </row>
    <row r="10" spans="1:7" ht="30" customHeight="1" thickBot="1">
      <c r="A10" s="33" t="s">
        <v>56</v>
      </c>
      <c r="B10" s="34">
        <v>2346.9169888252432</v>
      </c>
      <c r="C10" s="35">
        <v>3465.9204799680588</v>
      </c>
      <c r="D10" s="36">
        <f>((B10-C10)/C10)*100</f>
        <v>-32.285896275183099</v>
      </c>
    </row>
    <row r="11" spans="1:7" ht="15.75" customHeight="1">
      <c r="A11" s="241"/>
    </row>
    <row r="15" spans="1:7" ht="8.25" customHeight="1">
      <c r="A15" s="4"/>
      <c r="B15" s="2"/>
      <c r="C15" s="2"/>
      <c r="D15" s="2"/>
    </row>
  </sheetData>
  <mergeCells count="1">
    <mergeCell ref="B8:C8"/>
  </mergeCells>
  <conditionalFormatting sqref="D5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D10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4"/>
  <sheetViews>
    <sheetView showGridLines="0" zoomScaleNormal="100" workbookViewId="0">
      <selection activeCell="A7" sqref="A7"/>
    </sheetView>
  </sheetViews>
  <sheetFormatPr defaultRowHeight="12.75"/>
  <cols>
    <col min="1" max="1" width="40.7109375" customWidth="1"/>
    <col min="2" max="2" width="16.140625" customWidth="1"/>
    <col min="3" max="4" width="15.5703125" customWidth="1"/>
    <col min="5" max="6" width="17.7109375" customWidth="1"/>
    <col min="7" max="7" width="11.5703125" customWidth="1"/>
    <col min="8" max="8" width="12.28515625" customWidth="1"/>
    <col min="9" max="9" width="12.140625" customWidth="1"/>
    <col min="10" max="10" width="11.42578125" customWidth="1"/>
  </cols>
  <sheetData>
    <row r="1" spans="1:8" ht="24.95" customHeight="1">
      <c r="A1" s="16" t="s">
        <v>75</v>
      </c>
      <c r="B1" s="12"/>
      <c r="C1" s="12"/>
      <c r="D1" s="12"/>
      <c r="E1" s="12"/>
      <c r="F1" s="12"/>
      <c r="G1" s="12"/>
      <c r="H1" s="12"/>
    </row>
    <row r="2" spans="1:8" ht="24.95" customHeight="1" thickBot="1">
      <c r="A2" s="17"/>
      <c r="B2" s="18"/>
      <c r="C2" s="18"/>
      <c r="D2" s="18"/>
      <c r="E2" s="18"/>
      <c r="F2" s="18"/>
      <c r="G2" s="18"/>
      <c r="H2" s="12"/>
    </row>
    <row r="3" spans="1:8" ht="30" customHeight="1" thickBot="1">
      <c r="A3" s="25" t="s">
        <v>54</v>
      </c>
      <c r="B3" s="26" t="s">
        <v>42</v>
      </c>
      <c r="C3" s="27"/>
      <c r="D3" s="242"/>
      <c r="E3" s="28" t="s">
        <v>43</v>
      </c>
      <c r="F3" s="28" t="s">
        <v>98</v>
      </c>
      <c r="G3" s="12"/>
      <c r="H3" s="12"/>
    </row>
    <row r="4" spans="1:8" ht="30" customHeight="1" thickBot="1">
      <c r="A4" s="29" t="s">
        <v>57</v>
      </c>
      <c r="B4" s="30" t="s">
        <v>107</v>
      </c>
      <c r="C4" s="244" t="s">
        <v>97</v>
      </c>
      <c r="D4" s="31" t="s">
        <v>108</v>
      </c>
      <c r="E4" s="32" t="s">
        <v>33</v>
      </c>
      <c r="F4" s="32" t="s">
        <v>33</v>
      </c>
      <c r="G4" s="12"/>
      <c r="H4" s="12"/>
    </row>
    <row r="5" spans="1:8" ht="30" customHeight="1" thickBot="1">
      <c r="A5" s="227" t="s">
        <v>66</v>
      </c>
      <c r="B5" s="228">
        <v>2289.3247872340426</v>
      </c>
      <c r="C5" s="229">
        <v>2413.9392029819451</v>
      </c>
      <c r="D5" s="243">
        <v>3822.5866185316204</v>
      </c>
      <c r="E5" s="230">
        <f>((B5-C5)/C5)*100</f>
        <v>-5.1622847664914682</v>
      </c>
      <c r="F5" s="230">
        <f>((B5-D5)/D5)*100</f>
        <v>-40.110584384522163</v>
      </c>
      <c r="G5" s="12"/>
      <c r="H5" s="12"/>
    </row>
    <row r="6" spans="1:8">
      <c r="A6" s="12"/>
      <c r="B6" s="12"/>
      <c r="C6" s="163"/>
      <c r="D6" s="163"/>
      <c r="E6" s="12"/>
      <c r="F6" s="12"/>
      <c r="G6" s="12"/>
      <c r="H6" s="12"/>
    </row>
    <row r="7" spans="1:8" ht="15.75">
      <c r="A7" s="208"/>
      <c r="B7" s="12"/>
      <c r="C7" s="12"/>
      <c r="D7" s="12"/>
      <c r="E7" s="12"/>
      <c r="F7" s="12"/>
      <c r="G7" s="12"/>
      <c r="H7" s="12"/>
    </row>
    <row r="11" spans="1:8" ht="18.75">
      <c r="B11" s="226"/>
    </row>
    <row r="14" spans="1:8" ht="15.75">
      <c r="A14" s="4"/>
      <c r="B14" s="2"/>
      <c r="C14" s="2"/>
      <c r="D14" s="2"/>
      <c r="E14" s="2"/>
      <c r="F14" s="2"/>
    </row>
  </sheetData>
  <conditionalFormatting sqref="E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7"/>
  <sheetViews>
    <sheetView showGridLines="0" zoomScaleNormal="100" workbookViewId="0">
      <selection activeCell="A39" sqref="A39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76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30" t="s">
        <v>109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110</v>
      </c>
      <c r="B6" s="48"/>
      <c r="C6" s="49"/>
      <c r="D6" s="12"/>
      <c r="E6" s="141" t="s">
        <v>111</v>
      </c>
      <c r="F6" s="142"/>
      <c r="G6" s="143"/>
      <c r="H6" s="144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45" t="s">
        <v>17</v>
      </c>
      <c r="F7" s="156" t="s">
        <v>40</v>
      </c>
      <c r="G7" s="146" t="s">
        <v>41</v>
      </c>
      <c r="H7" s="144"/>
    </row>
    <row r="8" spans="1:9" ht="20.100000000000001" customHeight="1" thickBot="1">
      <c r="A8" s="53" t="s">
        <v>26</v>
      </c>
      <c r="B8" s="54">
        <v>560983.16099999996</v>
      </c>
      <c r="C8" s="55">
        <v>678416.92</v>
      </c>
      <c r="D8" s="12"/>
      <c r="E8" s="53" t="s">
        <v>26</v>
      </c>
      <c r="F8" s="157">
        <v>653026.45400000003</v>
      </c>
      <c r="G8" s="56">
        <v>981182.95700000005</v>
      </c>
      <c r="H8" s="144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44"/>
    </row>
    <row r="10" spans="1:9" ht="15.75">
      <c r="A10" s="60" t="s">
        <v>55</v>
      </c>
      <c r="B10" s="61">
        <v>375940.07500000001</v>
      </c>
      <c r="C10" s="62">
        <v>436522.15899999999</v>
      </c>
      <c r="D10" s="12"/>
      <c r="E10" s="60" t="s">
        <v>55</v>
      </c>
      <c r="F10" s="158">
        <v>297778.03899999999</v>
      </c>
      <c r="G10" s="63">
        <v>382267.516</v>
      </c>
      <c r="H10" s="144"/>
    </row>
    <row r="11" spans="1:9" ht="15.75">
      <c r="A11" s="64" t="s">
        <v>20</v>
      </c>
      <c r="B11" s="65">
        <v>148142.06299999999</v>
      </c>
      <c r="C11" s="66">
        <v>169074.01800000001</v>
      </c>
      <c r="D11" s="12"/>
      <c r="E11" s="64" t="s">
        <v>20</v>
      </c>
      <c r="F11" s="65">
        <v>136053.07500000001</v>
      </c>
      <c r="G11" s="66">
        <v>163184.74400000001</v>
      </c>
      <c r="H11" s="144"/>
    </row>
    <row r="12" spans="1:9" ht="15.75">
      <c r="A12" s="64" t="s">
        <v>65</v>
      </c>
      <c r="B12" s="65">
        <v>41167.447</v>
      </c>
      <c r="C12" s="66">
        <v>44101.637000000002</v>
      </c>
      <c r="D12" s="12"/>
      <c r="E12" s="64" t="s">
        <v>29</v>
      </c>
      <c r="F12" s="65">
        <v>26660.304</v>
      </c>
      <c r="G12" s="66">
        <v>36147.874000000003</v>
      </c>
      <c r="H12" s="144"/>
    </row>
    <row r="13" spans="1:9" ht="15.75">
      <c r="A13" s="64" t="s">
        <v>29</v>
      </c>
      <c r="B13" s="65">
        <v>34022.659</v>
      </c>
      <c r="C13" s="66">
        <v>39898.311999999998</v>
      </c>
      <c r="D13" s="12"/>
      <c r="E13" s="64" t="s">
        <v>65</v>
      </c>
      <c r="F13" s="65">
        <v>23819.821</v>
      </c>
      <c r="G13" s="66">
        <v>37363.519</v>
      </c>
      <c r="H13" s="144"/>
    </row>
    <row r="14" spans="1:9" ht="15.75">
      <c r="A14" s="64" t="s">
        <v>37</v>
      </c>
      <c r="B14" s="65">
        <v>27769.929</v>
      </c>
      <c r="C14" s="66">
        <v>30908.263999999999</v>
      </c>
      <c r="D14" s="12"/>
      <c r="E14" s="64" t="s">
        <v>37</v>
      </c>
      <c r="F14" s="65">
        <v>21024.882000000001</v>
      </c>
      <c r="G14" s="66">
        <v>26194.724999999999</v>
      </c>
      <c r="H14" s="144"/>
    </row>
    <row r="15" spans="1:9" ht="15.75">
      <c r="A15" s="64" t="s">
        <v>94</v>
      </c>
      <c r="B15" s="65">
        <v>25178.927</v>
      </c>
      <c r="C15" s="66">
        <v>39773.235000000001</v>
      </c>
      <c r="D15" s="12"/>
      <c r="E15" s="64" t="s">
        <v>84</v>
      </c>
      <c r="F15" s="65">
        <v>12501.528</v>
      </c>
      <c r="G15" s="66">
        <v>15976.795</v>
      </c>
      <c r="H15" s="144"/>
    </row>
    <row r="16" spans="1:9" ht="16.5" thickBot="1">
      <c r="A16" s="64" t="s">
        <v>21</v>
      </c>
      <c r="B16" s="65">
        <v>20981.202000000001</v>
      </c>
      <c r="C16" s="66">
        <v>22275.298999999999</v>
      </c>
      <c r="D16" s="12"/>
      <c r="E16" s="64" t="s">
        <v>112</v>
      </c>
      <c r="F16" s="65">
        <v>10233.578</v>
      </c>
      <c r="G16" s="66">
        <v>15151.512000000001</v>
      </c>
      <c r="H16" s="144"/>
    </row>
    <row r="17" spans="1:9" ht="19.5" customHeight="1">
      <c r="A17" s="67" t="s">
        <v>27</v>
      </c>
      <c r="B17" s="68">
        <v>185043.08600000001</v>
      </c>
      <c r="C17" s="69">
        <v>241894.761</v>
      </c>
      <c r="D17" s="12"/>
      <c r="E17" s="67" t="s">
        <v>27</v>
      </c>
      <c r="F17" s="159">
        <v>355248.41499999998</v>
      </c>
      <c r="G17" s="70">
        <v>598915.44099999999</v>
      </c>
      <c r="H17" s="144"/>
    </row>
    <row r="18" spans="1:9" ht="15.75">
      <c r="A18" s="64" t="s">
        <v>77</v>
      </c>
      <c r="B18" s="65">
        <v>106094.88499999999</v>
      </c>
      <c r="C18" s="66">
        <v>128782.363</v>
      </c>
      <c r="D18" s="12"/>
      <c r="E18" s="64" t="s">
        <v>22</v>
      </c>
      <c r="F18" s="65">
        <v>70426.009999999995</v>
      </c>
      <c r="G18" s="66">
        <v>113149.17200000001</v>
      </c>
      <c r="H18" s="144"/>
    </row>
    <row r="19" spans="1:9" ht="15.75">
      <c r="A19" s="64" t="s">
        <v>22</v>
      </c>
      <c r="B19" s="65">
        <v>55721.156000000003</v>
      </c>
      <c r="C19" s="66">
        <v>75319.179999999993</v>
      </c>
      <c r="D19" s="12"/>
      <c r="E19" s="64" t="s">
        <v>77</v>
      </c>
      <c r="F19" s="65">
        <v>36999.699999999997</v>
      </c>
      <c r="G19" s="66">
        <v>50590.508999999998</v>
      </c>
      <c r="H19" s="144"/>
    </row>
    <row r="20" spans="1:9" ht="15.75">
      <c r="A20" s="64" t="s">
        <v>91</v>
      </c>
      <c r="B20" s="65">
        <v>5045.4769999999999</v>
      </c>
      <c r="C20" s="66">
        <v>10362.15</v>
      </c>
      <c r="D20" s="12"/>
      <c r="E20" s="64" t="s">
        <v>93</v>
      </c>
      <c r="F20" s="65">
        <v>28297.514999999999</v>
      </c>
      <c r="G20" s="66">
        <v>52083.834000000003</v>
      </c>
      <c r="H20" s="144"/>
    </row>
    <row r="21" spans="1:9" ht="15.75">
      <c r="A21" s="64" t="s">
        <v>99</v>
      </c>
      <c r="B21" s="65">
        <v>3721.7069999999999</v>
      </c>
      <c r="C21" s="66">
        <v>6061.51</v>
      </c>
      <c r="D21" s="12"/>
      <c r="E21" s="64" t="s">
        <v>89</v>
      </c>
      <c r="F21" s="65">
        <v>26335.587</v>
      </c>
      <c r="G21" s="66">
        <v>45168</v>
      </c>
      <c r="H21" s="144"/>
    </row>
    <row r="22" spans="1:9" ht="15.75">
      <c r="A22" s="140" t="s">
        <v>92</v>
      </c>
      <c r="B22" s="65">
        <v>2895.1990000000001</v>
      </c>
      <c r="C22" s="66">
        <v>4060</v>
      </c>
      <c r="D22" s="12"/>
      <c r="E22" s="140" t="s">
        <v>85</v>
      </c>
      <c r="F22" s="65">
        <v>25312.329000000002</v>
      </c>
      <c r="G22" s="66">
        <v>40307.447999999997</v>
      </c>
      <c r="H22" s="144"/>
    </row>
    <row r="23" spans="1:9" ht="16.5" thickBot="1">
      <c r="A23" s="137" t="s">
        <v>100</v>
      </c>
      <c r="B23" s="138">
        <v>2684.2660000000001</v>
      </c>
      <c r="C23" s="139">
        <v>4309.5</v>
      </c>
      <c r="D23" s="12"/>
      <c r="E23" s="136" t="s">
        <v>86</v>
      </c>
      <c r="F23" s="138">
        <v>24769.892</v>
      </c>
      <c r="G23" s="139">
        <v>42506.75</v>
      </c>
      <c r="H23" s="144"/>
    </row>
    <row r="24" spans="1:9">
      <c r="B24" s="73"/>
      <c r="C24" s="73"/>
      <c r="D24" s="12"/>
      <c r="E24" s="251" t="s">
        <v>39</v>
      </c>
      <c r="F24" s="147"/>
      <c r="G24" s="147"/>
      <c r="H24" s="147"/>
    </row>
    <row r="25" spans="1:9" ht="17.25" customHeight="1" thickBot="1">
      <c r="A25" s="148" t="s">
        <v>28</v>
      </c>
      <c r="B25" s="74"/>
      <c r="C25" s="74"/>
      <c r="D25" s="74"/>
      <c r="E25" s="74"/>
      <c r="F25" s="74"/>
      <c r="G25" s="74"/>
      <c r="H25" s="144"/>
    </row>
    <row r="26" spans="1:9" ht="21.75" thickBot="1">
      <c r="A26" s="258" t="s">
        <v>18</v>
      </c>
      <c r="B26" s="259"/>
      <c r="C26" s="259"/>
      <c r="D26" s="259"/>
      <c r="E26" s="259"/>
      <c r="F26" s="259"/>
      <c r="G26" s="260"/>
      <c r="H26" s="40"/>
    </row>
    <row r="27" spans="1:9" ht="19.5" thickBot="1">
      <c r="A27" s="149" t="s">
        <v>110</v>
      </c>
      <c r="B27" s="150"/>
      <c r="C27" s="151"/>
      <c r="D27" s="152"/>
      <c r="E27" s="141" t="s">
        <v>111</v>
      </c>
      <c r="F27" s="142"/>
      <c r="G27" s="143"/>
      <c r="H27" s="40"/>
    </row>
    <row r="28" spans="1:9" ht="30.75" thickBot="1">
      <c r="A28" s="75" t="s">
        <v>17</v>
      </c>
      <c r="B28" s="51" t="s">
        <v>40</v>
      </c>
      <c r="C28" s="76" t="s">
        <v>41</v>
      </c>
      <c r="D28" s="152"/>
      <c r="E28" s="77" t="s">
        <v>17</v>
      </c>
      <c r="F28" s="51" t="s">
        <v>40</v>
      </c>
      <c r="G28" s="78" t="s">
        <v>41</v>
      </c>
      <c r="H28" s="40"/>
    </row>
    <row r="29" spans="1:9" ht="20.100000000000001" customHeight="1" thickBot="1">
      <c r="A29" s="53" t="s">
        <v>26</v>
      </c>
      <c r="B29" s="54">
        <v>166113.62</v>
      </c>
      <c r="C29" s="55">
        <v>221665.508</v>
      </c>
      <c r="D29" s="152"/>
      <c r="E29" s="53" t="s">
        <v>26</v>
      </c>
      <c r="F29" s="157">
        <v>78844.122000000003</v>
      </c>
      <c r="G29" s="56">
        <v>105398.52099999999</v>
      </c>
      <c r="H29" s="40"/>
      <c r="I29" s="9"/>
    </row>
    <row r="30" spans="1:9" ht="15.75">
      <c r="A30" s="57" t="s">
        <v>23</v>
      </c>
      <c r="B30" s="58"/>
      <c r="C30" s="59"/>
      <c r="D30" s="152"/>
      <c r="E30" s="57" t="s">
        <v>23</v>
      </c>
      <c r="F30" s="58"/>
      <c r="G30" s="59"/>
      <c r="H30" s="40"/>
    </row>
    <row r="31" spans="1:9" ht="15.75">
      <c r="A31" s="60" t="s">
        <v>55</v>
      </c>
      <c r="B31" s="61">
        <v>89352.191000000006</v>
      </c>
      <c r="C31" s="62">
        <v>100865.886</v>
      </c>
      <c r="D31" s="152"/>
      <c r="E31" s="60" t="s">
        <v>55</v>
      </c>
      <c r="F31" s="158">
        <v>61432.669000000002</v>
      </c>
      <c r="G31" s="63">
        <v>82450.453999999998</v>
      </c>
      <c r="H31" s="40"/>
    </row>
    <row r="32" spans="1:9" ht="15.75">
      <c r="A32" s="64" t="s">
        <v>20</v>
      </c>
      <c r="B32" s="65">
        <v>26680.545999999998</v>
      </c>
      <c r="C32" s="66">
        <v>33653.574000000001</v>
      </c>
      <c r="D32" s="152"/>
      <c r="E32" s="64" t="s">
        <v>21</v>
      </c>
      <c r="F32" s="65">
        <v>17009.824000000001</v>
      </c>
      <c r="G32" s="66">
        <v>24988.018</v>
      </c>
      <c r="H32" s="40"/>
    </row>
    <row r="33" spans="1:12" ht="15.75">
      <c r="A33" s="64" t="s">
        <v>21</v>
      </c>
      <c r="B33" s="65">
        <v>19222.45</v>
      </c>
      <c r="C33" s="66">
        <v>23927.522000000001</v>
      </c>
      <c r="D33" s="152"/>
      <c r="E33" s="64" t="s">
        <v>20</v>
      </c>
      <c r="F33" s="65">
        <v>15487.344999999999</v>
      </c>
      <c r="G33" s="66">
        <v>20960.394</v>
      </c>
      <c r="H33" s="40"/>
    </row>
    <row r="34" spans="1:12" ht="16.5" thickBot="1">
      <c r="A34" s="64" t="s">
        <v>64</v>
      </c>
      <c r="B34" s="65">
        <v>15183.983</v>
      </c>
      <c r="C34" s="66">
        <v>13313.227000000001</v>
      </c>
      <c r="D34" s="152"/>
      <c r="E34" s="64" t="s">
        <v>88</v>
      </c>
      <c r="F34" s="65">
        <v>8775.8220000000001</v>
      </c>
      <c r="G34" s="66">
        <v>12574.601000000001</v>
      </c>
      <c r="H34" s="40"/>
    </row>
    <row r="35" spans="1:12" ht="19.5" customHeight="1">
      <c r="A35" s="67" t="s">
        <v>27</v>
      </c>
      <c r="B35" s="68">
        <v>76761.429000000004</v>
      </c>
      <c r="C35" s="69">
        <v>120799.622</v>
      </c>
      <c r="D35" s="152"/>
      <c r="E35" s="67" t="s">
        <v>27</v>
      </c>
      <c r="F35" s="159">
        <v>17411.453000000001</v>
      </c>
      <c r="G35" s="70">
        <v>22948.066999999999</v>
      </c>
      <c r="H35" s="40"/>
    </row>
    <row r="36" spans="1:12" ht="17.25" customHeight="1">
      <c r="A36" s="64" t="s">
        <v>48</v>
      </c>
      <c r="B36" s="65">
        <v>30027.527999999998</v>
      </c>
      <c r="C36" s="66">
        <v>38469.660000000003</v>
      </c>
      <c r="D36" s="152"/>
      <c r="E36" s="64" t="s">
        <v>48</v>
      </c>
      <c r="F36" s="65">
        <v>7274.86</v>
      </c>
      <c r="G36" s="66">
        <v>11974.295</v>
      </c>
      <c r="H36" s="40"/>
      <c r="I36" s="11"/>
      <c r="L36" s="10"/>
    </row>
    <row r="37" spans="1:12" ht="15.75">
      <c r="A37" s="64" t="s">
        <v>90</v>
      </c>
      <c r="B37" s="65">
        <v>13040.191999999999</v>
      </c>
      <c r="C37" s="66">
        <v>25979.439999999999</v>
      </c>
      <c r="D37" s="152"/>
      <c r="E37" s="64" t="s">
        <v>24</v>
      </c>
      <c r="F37" s="65">
        <v>3643.9389999999999</v>
      </c>
      <c r="G37" s="66">
        <v>4154.143</v>
      </c>
      <c r="H37" s="40"/>
    </row>
    <row r="38" spans="1:12" ht="16.5" thickBot="1">
      <c r="A38" s="71" t="s">
        <v>87</v>
      </c>
      <c r="B38" s="160">
        <v>12324.766</v>
      </c>
      <c r="C38" s="72">
        <v>25579.8</v>
      </c>
      <c r="D38" s="152"/>
      <c r="E38" s="71" t="s">
        <v>101</v>
      </c>
      <c r="F38" s="160">
        <v>1051.809</v>
      </c>
      <c r="G38" s="72">
        <v>1147.8150000000001</v>
      </c>
      <c r="H38" s="40"/>
    </row>
    <row r="39" spans="1:12">
      <c r="B39" s="147"/>
      <c r="C39" s="147"/>
      <c r="D39" s="152"/>
      <c r="E39" s="251" t="s">
        <v>39</v>
      </c>
      <c r="F39" s="147"/>
      <c r="G39" s="147"/>
      <c r="H39" s="40"/>
    </row>
    <row r="40" spans="1:12">
      <c r="A40" s="153"/>
      <c r="B40" s="153"/>
      <c r="C40" s="153"/>
      <c r="D40" s="154"/>
      <c r="E40" s="153"/>
      <c r="F40" s="155"/>
      <c r="G40" s="155"/>
    </row>
    <row r="41" spans="1:12">
      <c r="A41" s="153"/>
      <c r="B41" s="153"/>
      <c r="C41" s="153"/>
      <c r="D41" s="154"/>
      <c r="E41" s="153"/>
      <c r="F41" s="153"/>
      <c r="G41" s="153"/>
    </row>
    <row r="42" spans="1:12">
      <c r="D42"/>
    </row>
    <row r="67" spans="3:3">
      <c r="C67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Dodatkowe info</vt:lpstr>
      <vt:lpstr>Ceny_bieżące kraj</vt:lpstr>
      <vt:lpstr>Ceny_2015-2025_kraj</vt:lpstr>
      <vt:lpstr>Obroty_2015-2025_kraj</vt:lpstr>
      <vt:lpstr>Ceny_zakupu sieci handlowe</vt:lpstr>
      <vt:lpstr>Ceny_zakupu przetwórstwo</vt:lpstr>
      <vt:lpstr>Handel zagr. I-XII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2025-02-25T12:53:22Z</dcterms:modified>
</cp:coreProperties>
</file>