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\Biuletyny_2025\"/>
    </mc:Choice>
  </mc:AlternateContent>
  <bookViews>
    <workbookView xWindow="0" yWindow="-120" windowWidth="16755" windowHeight="9765" tabRatio="781"/>
  </bookViews>
  <sheets>
    <sheet name="INFO" sheetId="21" r:id="rId1"/>
    <sheet name="Dodatkowe info" sheetId="23" r:id="rId2"/>
    <sheet name="Ceny_bieżące kraj" sheetId="2" r:id="rId3"/>
    <sheet name="Ceny_2021-2025_kraj" sheetId="3" r:id="rId4"/>
    <sheet name="Obroty_2021-2025_kraj" sheetId="4" r:id="rId5"/>
    <sheet name="Ceny_zakupu sieci handlowe" sheetId="19" r:id="rId6"/>
    <sheet name="Ceny_zakupu przetwórstwo" sheetId="20" r:id="rId7"/>
    <sheet name="Handel zagr. II 2025" sheetId="18" r:id="rId8"/>
  </sheets>
  <externalReferences>
    <externalReference r:id="rId9"/>
  </externalReferences>
  <definedNames>
    <definedName name="\a">#N/A</definedName>
    <definedName name="\s" localSheetId="6">#REF!</definedName>
    <definedName name="\s" localSheetId="5">#REF!</definedName>
    <definedName name="\s" localSheetId="7">#REF!</definedName>
    <definedName name="\s" localSheetId="0">#REF!</definedName>
    <definedName name="\s">#REF!</definedName>
    <definedName name="_17_11_2011" localSheetId="6">#REF!</definedName>
    <definedName name="_17_11_2011" localSheetId="5">#REF!</definedName>
    <definedName name="_17_11_2011" localSheetId="7">#REF!</definedName>
    <definedName name="_17_11_2011" localSheetId="0">#REF!</definedName>
    <definedName name="_17_11_2011">#REF!</definedName>
    <definedName name="_7_11_2011" localSheetId="6">#REF!</definedName>
    <definedName name="_7_11_2011" localSheetId="5">#REF!</definedName>
    <definedName name="_7_11_2011" localSheetId="7">#REF!</definedName>
    <definedName name="_7_11_2011" localSheetId="0">#REF!</definedName>
    <definedName name="_7_11_2011">#REF!</definedName>
    <definedName name="_A" localSheetId="6">#REF!</definedName>
    <definedName name="_A" localSheetId="5">#REF!</definedName>
    <definedName name="_A" localSheetId="7">#REF!</definedName>
    <definedName name="_A">#REF!</definedName>
    <definedName name="a">#REF!</definedName>
    <definedName name="aaaa">#REF!</definedName>
    <definedName name="AllPerc" localSheetId="6">#REF!,#REF!</definedName>
    <definedName name="AllPerc" localSheetId="5">#REF!,#REF!</definedName>
    <definedName name="AllPerc" localSheetId="7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6">#REF!</definedName>
    <definedName name="BothPerc" localSheetId="5">#REF!</definedName>
    <definedName name="BothPerc" localSheetId="7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6">#REF!</definedName>
    <definedName name="ColPre" localSheetId="5">#REF!</definedName>
    <definedName name="ColPre" localSheetId="7">#REF!</definedName>
    <definedName name="ColPre">#REF!</definedName>
    <definedName name="CurShe" localSheetId="6">#REF!</definedName>
    <definedName name="CurShe" localSheetId="5">#REF!</definedName>
    <definedName name="CurShe" localSheetId="7">#REF!</definedName>
    <definedName name="CurShe">#REF!</definedName>
    <definedName name="dd">#REF!</definedName>
    <definedName name="fg">#REF!</definedName>
    <definedName name="FirstPerc" localSheetId="6">#REF!</definedName>
    <definedName name="FirstPerc" localSheetId="5">#REF!</definedName>
    <definedName name="FirstPerc" localSheetId="7">#REF!</definedName>
    <definedName name="FirstPerc">#REF!</definedName>
    <definedName name="gg" localSheetId="6">#REF!</definedName>
    <definedName name="gg" localSheetId="5">#REF!</definedName>
    <definedName name="gg" localSheetId="7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6">#REF!</definedName>
    <definedName name="jose" localSheetId="5">#REF!</definedName>
    <definedName name="jose" localSheetId="7">#REF!</definedName>
    <definedName name="jose" localSheetId="0">#REF!</definedName>
    <definedName name="jose">#REF!</definedName>
    <definedName name="Last5" localSheetId="6">#REF!</definedName>
    <definedName name="Last5" localSheetId="5">#REF!</definedName>
    <definedName name="Last5" localSheetId="7">#REF!</definedName>
    <definedName name="Last5" localSheetId="0">#REF!</definedName>
    <definedName name="Last5">#REF!</definedName>
    <definedName name="MaxDate">'[1]Amis Exchange rate'!$D$2</definedName>
    <definedName name="MonPre" localSheetId="6">#REF!</definedName>
    <definedName name="MonPre" localSheetId="5">#REF!</definedName>
    <definedName name="MonPre" localSheetId="7">#REF!</definedName>
    <definedName name="MonPre" localSheetId="0">#REF!</definedName>
    <definedName name="MonPre">#REF!</definedName>
    <definedName name="NumPri" localSheetId="6">#REF!</definedName>
    <definedName name="NumPri" localSheetId="5">#REF!</definedName>
    <definedName name="NumPri" localSheetId="7">#REF!</definedName>
    <definedName name="NumPri" localSheetId="0">#REF!</definedName>
    <definedName name="NumPri">#REF!</definedName>
    <definedName name="_xlnm.Print_Area" localSheetId="6">#REF!</definedName>
    <definedName name="_xlnm.Print_Area" localSheetId="5">#REF!</definedName>
    <definedName name="_xlnm.Print_Area" localSheetId="7">#REF!</definedName>
    <definedName name="_xlnm.Print_Area" localSheetId="0">#REF!</definedName>
    <definedName name="_xlnm.Print_Area">#REF!</definedName>
    <definedName name="ppp" localSheetId="6">#REF!</definedName>
    <definedName name="ppp" localSheetId="5">#REF!</definedName>
    <definedName name="ppp" localSheetId="7">#REF!</definedName>
    <definedName name="ppp">#REF!</definedName>
    <definedName name="Prosieta" localSheetId="6">#REF!</definedName>
    <definedName name="Prosieta" localSheetId="5">#REF!</definedName>
    <definedName name="Prosieta" localSheetId="7">#REF!</definedName>
    <definedName name="Prosieta">#REF!</definedName>
    <definedName name="recap" localSheetId="6">#REF!</definedName>
    <definedName name="recap" localSheetId="5">#REF!</definedName>
    <definedName name="recap" localSheetId="7">#REF!</definedName>
    <definedName name="recap">#REF!</definedName>
    <definedName name="s">#REF!</definedName>
    <definedName name="SecondPerc" localSheetId="6">#REF!</definedName>
    <definedName name="SecondPerc" localSheetId="5">#REF!</definedName>
    <definedName name="SecondPerc" localSheetId="7">#REF!</definedName>
    <definedName name="SecondPerc">#REF!</definedName>
    <definedName name="ssssaaa">#REF!</definedName>
    <definedName name="TodDat" localSheetId="6">#REF!</definedName>
    <definedName name="TodDat" localSheetId="5">#REF!</definedName>
    <definedName name="TodDat" localSheetId="7">#REF!</definedName>
    <definedName name="TodDat">#REF!</definedName>
    <definedName name="WeeNum" localSheetId="6">#REF!</definedName>
    <definedName name="WeeNum" localSheetId="5">#REF!</definedName>
    <definedName name="WeeNum" localSheetId="7">#REF!</definedName>
    <definedName name="WeeNum">#REF!</definedName>
    <definedName name="zx">#REF!</definedName>
    <definedName name="zywiec" localSheetId="6">#REF!</definedName>
    <definedName name="zywiec" localSheetId="5">#REF!</definedName>
    <definedName name="zywiec" localSheetId="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I4" i="2" l="1"/>
  <c r="H4" i="2"/>
  <c r="F10" i="2" l="1"/>
  <c r="E10" i="2"/>
  <c r="F5" i="19" l="1"/>
  <c r="E5" i="19"/>
  <c r="E5" i="20" l="1"/>
  <c r="I9" i="2" l="1"/>
  <c r="I8" i="2"/>
  <c r="I6" i="2"/>
  <c r="E4" i="2"/>
  <c r="I10" i="2" l="1"/>
  <c r="F5" i="20"/>
  <c r="G8" i="2" l="1"/>
  <c r="G9" i="2"/>
  <c r="G6" i="2"/>
  <c r="D8" i="2"/>
  <c r="D9" i="2"/>
  <c r="D6" i="2"/>
  <c r="H8" i="2" l="1"/>
  <c r="H6" i="2"/>
  <c r="H9" i="2"/>
  <c r="G10" i="2"/>
  <c r="H10" i="2" l="1"/>
</calcChain>
</file>

<file path=xl/sharedStrings.xml><?xml version="1.0" encoding="utf-8"?>
<sst xmlns="http://schemas.openxmlformats.org/spreadsheetml/2006/main" count="172" uniqueCount="108">
  <si>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</si>
  <si>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</si>
  <si>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</si>
  <si>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</si>
  <si>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</si>
  <si>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</si>
  <si>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</si>
  <si>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</si>
  <si>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</si>
  <si>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</si>
  <si>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</si>
  <si>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</si>
  <si>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</si>
  <si>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</si>
  <si>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</si>
  <si>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</si>
  <si>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</si>
  <si>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</si>
  <si>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</si>
  <si>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</si>
  <si>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</si>
  <si>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</si>
  <si>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</si>
  <si>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</si>
  <si>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</si>
  <si>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</si>
  <si>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</si>
  <si>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</si>
  <si>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</si>
  <si>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</si>
  <si>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</si>
  <si>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</si>
  <si>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</si>
  <si>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</si>
  <si>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</si>
  <si>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</si>
  <si>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</si>
  <si>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</si>
  <si>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</si>
  <si>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</si>
  <si>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</si>
  <si>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</si>
  <si>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</si>
  <si>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</si>
  <si>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</si>
  <si>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</si>
  <si>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Ukraina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</si>
  <si>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</si>
  <si>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</si>
  <si>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</si>
  <si>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</si>
  <si>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</si>
  <si>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</si>
  <si>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</si>
  <si>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</si>
  <si>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</si>
  <si>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</si>
  <si>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</si>
  <si>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</si>
  <si>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</si>
  <si>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</si>
  <si>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</si>
  <si>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</si>
  <si>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</si>
  <si>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</si>
  <si>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</si>
  <si>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</si>
  <si>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</si>
  <si>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</si>
  <si>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</si>
  <si>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</si>
  <si>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</si>
  <si>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</si>
  <si>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</si>
  <si>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</si>
  <si>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tel. (022) 623-18-45</t>
  </si>
  <si>
    <t>Szwecja</t>
  </si>
  <si>
    <t>Libia</t>
  </si>
  <si>
    <t>Tunezja</t>
  </si>
  <si>
    <t>Litwa</t>
  </si>
  <si>
    <t>Sri Lanka</t>
  </si>
  <si>
    <t>Roczna        zmiana</t>
  </si>
  <si>
    <t>Ghana</t>
  </si>
  <si>
    <t>Kolumbia</t>
  </si>
  <si>
    <r>
      <rPr>
        <b/>
        <sz val="11.95"/>
        <color rgb="FF000000"/>
        <rFont val="Calibri"/>
        <family val="2"/>
        <charset val="238"/>
      </rPr>
      <t xml:space="preserve">Dodatkowe informacje
</t>
    </r>
    <r>
      <rPr>
        <sz val="10"/>
        <color theme="1"/>
        <rFont val="Courier New"/>
        <family val="3"/>
        <charset val="238"/>
      </rPr>
      <t xml:space="preserve"> 1. </t>
    </r>
    <r>
      <rPr>
        <b/>
        <sz val="10"/>
        <color rgb="FF000000"/>
        <rFont val="Calibri"/>
        <family val="2"/>
        <charset val="238"/>
      </rPr>
      <t xml:space="preserve">Biuletyn „Rynek cukru” jest wydawany raz w miesiącu (około 25 dnia miesiąca).
</t>
    </r>
    <r>
      <rPr>
        <sz val="10"/>
        <color theme="1"/>
        <rFont val="Courier New"/>
        <family val="3"/>
        <charset val="238"/>
      </rPr>
      <t xml:space="preserve"> 2. </t>
    </r>
    <r>
      <rPr>
        <b/>
        <sz val="10"/>
        <color rgb="FF000000"/>
        <rFont val="Calibri"/>
        <family val="2"/>
        <charset val="238"/>
      </rPr>
      <t xml:space="preserve">Informacje zamieszczane w niniejszym biuletynie przekazywane są przez podmioty włączone do Zintegrowanego Systemu Rolniczej Informacji Rynkowej (ZSRIR).
</t>
    </r>
    <r>
      <rPr>
        <sz val="10"/>
        <color theme="1"/>
        <rFont val="Courier New"/>
        <family val="3"/>
        <charset val="238"/>
      </rPr>
      <t xml:space="preserve"> 3. </t>
    </r>
    <r>
      <rPr>
        <b/>
        <sz val="10"/>
        <color rgb="FF000000"/>
        <rFont val="Calibri"/>
        <family val="2"/>
        <charset val="238"/>
      </rPr>
      <t xml:space="preserve">Publikowanie danych pochodzących z raportu możliwe jest wyłącznie z podaniem źródła.
</t>
    </r>
    <r>
      <rPr>
        <sz val="10"/>
        <color theme="1"/>
        <rFont val="Courier New"/>
        <family val="3"/>
        <charset val="238"/>
      </rPr>
      <t xml:space="preserve"> 4. </t>
    </r>
    <r>
      <rPr>
        <b/>
        <sz val="10"/>
        <color rgb="FF000000"/>
        <rFont val="Calibri"/>
        <family val="2"/>
        <charset val="238"/>
      </rPr>
      <t xml:space="preserve">Ceny zakupu i sprzedaży nie zawierają podatku VAT. 
</t>
    </r>
    <r>
      <rPr>
        <sz val="10"/>
        <color theme="1"/>
        <rFont val="Courier New"/>
        <family val="3"/>
        <charset val="238"/>
      </rPr>
      <t xml:space="preserve"> 5. </t>
    </r>
    <r>
      <rPr>
        <b/>
        <sz val="10"/>
        <color rgb="FF000000"/>
        <rFont val="Calibri"/>
        <family val="2"/>
        <charset val="238"/>
      </rPr>
      <t>Cena zakupu</t>
    </r>
    <r>
      <rPr>
        <sz val="10"/>
        <color rgb="FF000000"/>
        <rFont val="Calibri"/>
        <family val="2"/>
        <charset val="238"/>
      </rPr>
      <t xml:space="preserve">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
</t>
    </r>
    <r>
      <rPr>
        <sz val="10"/>
        <color theme="1"/>
        <rFont val="Courier New"/>
        <family val="3"/>
        <charset val="238"/>
      </rPr>
      <t xml:space="preserve"> 6. </t>
    </r>
    <r>
      <rPr>
        <b/>
        <sz val="10"/>
        <color rgb="FF000000"/>
        <rFont val="Calibri"/>
        <family val="2"/>
        <charset val="238"/>
      </rPr>
      <t>Cena sprzedaży</t>
    </r>
    <r>
      <rPr>
        <sz val="10"/>
        <color rgb="FF000000"/>
        <rFont val="Calibri"/>
        <family val="2"/>
        <charset val="238"/>
      </rPr>
      <t xml:space="preserve">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
</t>
    </r>
    <r>
      <rPr>
        <sz val="10"/>
        <color theme="1"/>
        <rFont val="Courier New"/>
        <family val="3"/>
        <charset val="238"/>
      </rPr>
      <t xml:space="preserve"> 7. </t>
    </r>
    <r>
      <rPr>
        <b/>
        <sz val="10"/>
        <color rgb="FF000000"/>
        <rFont val="Calibri"/>
        <family val="2"/>
        <charset val="238"/>
      </rPr>
      <t>Prezentowane ceny</t>
    </r>
    <r>
      <rPr>
        <sz val="10"/>
        <color rgb="FF000000"/>
        <rFont val="Calibri"/>
        <family val="2"/>
        <charset val="238"/>
      </rPr>
      <t xml:space="preserve"> są to ceny średnie, ważone (wg wolumenu).
</t>
    </r>
    <r>
      <rPr>
        <sz val="10"/>
        <color theme="1"/>
        <rFont val="Courier New"/>
        <family val="3"/>
        <charset val="238"/>
      </rPr>
      <t xml:space="preserve"> 8. </t>
    </r>
    <r>
      <rPr>
        <b/>
        <sz val="10"/>
        <color rgb="FF000000"/>
        <rFont val="Calibri"/>
        <family val="2"/>
        <charset val="238"/>
      </rPr>
      <t>nld</t>
    </r>
    <r>
      <rPr>
        <sz val="10"/>
        <color rgb="FF000000"/>
        <rFont val="Calibri"/>
        <family val="2"/>
        <charset val="238"/>
      </rPr>
      <t xml:space="preserve"> - niewystarczająca liczba danych do prezentacji.
</t>
    </r>
    <r>
      <rPr>
        <sz val="10"/>
        <color theme="1"/>
        <rFont val="Courier New"/>
        <family val="3"/>
        <charset val="238"/>
      </rPr>
      <t xml:space="preserve"> 9. </t>
    </r>
    <r>
      <rPr>
        <b/>
        <sz val="10"/>
        <color rgb="FF000000"/>
        <rFont val="Calibri"/>
        <family val="2"/>
        <charset val="238"/>
      </rPr>
      <t>Opakowania (objaśnienia): worki</t>
    </r>
    <r>
      <rPr>
        <sz val="10"/>
        <color rgb="FF000000"/>
        <rFont val="Calibri"/>
        <family val="2"/>
        <charset val="238"/>
      </rPr>
      <t xml:space="preserve"> - opakowania od 2 do 799 kg, najczęściej 25 lub 50 kg; big bag - opakowania powyżej 800 kg.</t>
    </r>
  </si>
  <si>
    <t>luty         2025</t>
  </si>
  <si>
    <t>luty               2025</t>
  </si>
  <si>
    <t>Albania</t>
  </si>
  <si>
    <t>Kosowo</t>
  </si>
  <si>
    <t>Chorwacja</t>
  </si>
  <si>
    <t>Syria</t>
  </si>
  <si>
    <t>Tab. 2. Średnie ceny sprzedaży cukru konfekcjonowanego (1 kg) (na rynku krajowym) [zł / t]</t>
  </si>
  <si>
    <t>Tab. 3. Wielkość sprzedaży cukru (na rynku krajowym) w badanych zakładach [t]</t>
  </si>
  <si>
    <t>Tab. 4. Średnia cena zakupu CUKRU BIAŁEGO przez podmioty handlu detalicznego (sieci handlowe) [zł/t]</t>
  </si>
  <si>
    <t>NR 3/2025</t>
  </si>
  <si>
    <t>25 kwietnia 2025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</si>
  <si>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marzec 2025 r.</t>
    </r>
  </si>
  <si>
    <t>marzec               2025</t>
  </si>
  <si>
    <t>marzec            2024</t>
  </si>
  <si>
    <t>II 2024 r.</t>
  </si>
  <si>
    <t xml:space="preserve">              w okresie: II 2025 r.*</t>
  </si>
  <si>
    <t>II 2025 r.*</t>
  </si>
  <si>
    <t>Holandia</t>
  </si>
  <si>
    <t>Gwatemala</t>
  </si>
  <si>
    <t>marzec         2025</t>
  </si>
  <si>
    <t xml:space="preserve">marzec 2025 </t>
  </si>
  <si>
    <t>luty 2025</t>
  </si>
  <si>
    <t>marzec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</si>
</sst>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i/>
      <u/>
      <sz val="12"/>
      <color rgb="FF0000CC"/>
      <name val="Calibri"/>
      <family val="2"/>
      <charset val="238"/>
      <scheme val="minor"/>
    </font>
    <font>
      <b/>
      <i/>
      <u/>
      <sz val="12"/>
      <color rgb="FF0000FF"/>
      <name val="Calibri"/>
      <family val="2"/>
      <charset val="238"/>
      <scheme val="minor"/>
    </font>
    <font>
      <sz val="1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10"/>
      <color rgb="FF0000FF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.95"/>
      <color rgb="FF000000"/>
      <name val="Calibri"/>
      <family val="2"/>
      <charset val="238"/>
    </font>
    <font>
      <sz val="10"/>
      <color theme="1"/>
      <name val="Courier New"/>
      <family val="3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8">
    <xf numFmtId="0" fontId="0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36" applyNumberFormat="0" applyAlignment="0" applyProtection="0"/>
    <xf numFmtId="0" fontId="33" fillId="6" borderId="37" applyNumberFormat="0" applyAlignment="0" applyProtection="0"/>
    <xf numFmtId="0" fontId="34" fillId="6" borderId="36" applyNumberFormat="0" applyAlignment="0" applyProtection="0"/>
    <xf numFmtId="0" fontId="35" fillId="0" borderId="38" applyNumberFormat="0" applyFill="0" applyAlignment="0" applyProtection="0"/>
    <xf numFmtId="0" fontId="36" fillId="7" borderId="39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1" applyNumberFormat="0" applyFill="0" applyAlignment="0" applyProtection="0"/>
    <xf numFmtId="0" fontId="4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40" fillId="32" borderId="0" applyNumberFormat="0" applyBorder="0" applyAlignment="0" applyProtection="0"/>
    <xf numFmtId="164" fontId="18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36" borderId="0" applyNumberFormat="0" applyBorder="0" applyAlignment="0" applyProtection="0"/>
    <xf numFmtId="0" fontId="41" fillId="39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3" fillId="38" borderId="42" applyNumberFormat="0" applyAlignment="0" applyProtection="0"/>
    <xf numFmtId="0" fontId="44" fillId="51" borderId="43" applyNumberFormat="0" applyAlignment="0" applyProtection="0"/>
    <xf numFmtId="0" fontId="45" fillId="35" borderId="0" applyNumberFormat="0" applyBorder="0" applyAlignment="0" applyProtection="0"/>
    <xf numFmtId="0" fontId="46" fillId="0" borderId="44" applyNumberFormat="0" applyFill="0" applyAlignment="0" applyProtection="0"/>
    <xf numFmtId="0" fontId="47" fillId="52" borderId="45" applyNumberFormat="0" applyAlignment="0" applyProtection="0"/>
    <xf numFmtId="0" fontId="48" fillId="0" borderId="46" applyNumberFormat="0" applyFill="0" applyAlignment="0" applyProtection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0" fillId="0" borderId="0" applyNumberFormat="0" applyFill="0" applyBorder="0" applyAlignment="0" applyProtection="0"/>
    <xf numFmtId="0" fontId="51" fillId="53" borderId="0" applyNumberFormat="0" applyBorder="0" applyAlignment="0" applyProtection="0"/>
    <xf numFmtId="0" fontId="18" fillId="0" borderId="0"/>
    <xf numFmtId="0" fontId="52" fillId="51" borderId="42" applyNumberFormat="0" applyAlignment="0" applyProtection="0"/>
    <xf numFmtId="0" fontId="53" fillId="0" borderId="4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8" fillId="54" borderId="50" applyNumberFormat="0" applyFont="0" applyAlignment="0" applyProtection="0"/>
    <xf numFmtId="0" fontId="57" fillId="34" borderId="0" applyNumberFormat="0" applyBorder="0" applyAlignment="0" applyProtection="0"/>
    <xf numFmtId="0" fontId="9" fillId="8" borderId="40" applyNumberFormat="0" applyFont="0" applyAlignment="0" applyProtection="0"/>
    <xf numFmtId="0" fontId="18" fillId="0" borderId="0"/>
    <xf numFmtId="0" fontId="18" fillId="54" borderId="50" applyNumberFormat="0" applyFont="0" applyAlignment="0" applyProtection="0"/>
    <xf numFmtId="0" fontId="9" fillId="0" borderId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0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0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0" applyNumberFormat="0" applyFont="0" applyAlignment="0" applyProtection="0"/>
    <xf numFmtId="0" fontId="9" fillId="0" borderId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40" applyNumberFormat="0" applyFont="0" applyAlignment="0" applyProtection="0"/>
    <xf numFmtId="0" fontId="9" fillId="0" borderId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8" borderId="4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58" fillId="38" borderId="0" applyNumberFormat="0" applyBorder="0" applyAlignment="0" applyProtection="0"/>
    <xf numFmtId="0" fontId="58" fillId="40" borderId="0" applyNumberFormat="0" applyBorder="0" applyAlignment="0" applyProtection="0"/>
    <xf numFmtId="0" fontId="58" fillId="54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54" borderId="0" applyNumberFormat="0" applyBorder="0" applyAlignment="0" applyProtection="0"/>
    <xf numFmtId="0" fontId="58" fillId="51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39" borderId="0" applyNumberFormat="0" applyBorder="0" applyAlignment="0" applyProtection="0"/>
    <xf numFmtId="0" fontId="58" fillId="53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53" borderId="0" applyNumberFormat="0" applyBorder="0" applyAlignment="0" applyProtection="0"/>
    <xf numFmtId="0" fontId="59" fillId="51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5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5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60" fillId="34" borderId="0" applyNumberFormat="0" applyBorder="0" applyAlignment="0" applyProtection="0"/>
    <xf numFmtId="0" fontId="61" fillId="56" borderId="42" applyNumberFormat="0" applyAlignment="0" applyProtection="0"/>
    <xf numFmtId="0" fontId="62" fillId="52" borderId="45" applyNumberFormat="0" applyAlignment="0" applyProtection="0"/>
    <xf numFmtId="0" fontId="63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0" borderId="51" applyNumberFormat="0" applyFill="0" applyAlignment="0" applyProtection="0"/>
    <xf numFmtId="0" fontId="66" fillId="0" borderId="47" applyNumberFormat="0" applyFill="0" applyAlignment="0" applyProtection="0"/>
    <xf numFmtId="0" fontId="67" fillId="0" borderId="52" applyNumberFormat="0" applyFill="0" applyAlignment="0" applyProtection="0"/>
    <xf numFmtId="0" fontId="67" fillId="0" borderId="0" applyNumberFormat="0" applyFill="0" applyBorder="0" applyAlignment="0" applyProtection="0"/>
    <xf numFmtId="0" fontId="68" fillId="53" borderId="42" applyNumberFormat="0" applyAlignment="0" applyProtection="0"/>
    <xf numFmtId="0" fontId="69" fillId="0" borderId="44" applyNumberFormat="0" applyFill="0" applyAlignment="0" applyProtection="0"/>
    <xf numFmtId="0" fontId="70" fillId="53" borderId="0" applyNumberFormat="0" applyBorder="0" applyAlignment="0" applyProtection="0"/>
    <xf numFmtId="0" fontId="71" fillId="54" borderId="50" applyNumberFormat="0" applyFont="0" applyAlignment="0" applyProtection="0"/>
    <xf numFmtId="0" fontId="72" fillId="56" borderId="43" applyNumberFormat="0" applyAlignment="0" applyProtection="0"/>
    <xf numFmtId="0" fontId="73" fillId="0" borderId="0" applyNumberFormat="0" applyFill="0" applyBorder="0" applyAlignment="0" applyProtection="0"/>
    <xf numFmtId="0" fontId="74" fillId="0" borderId="53" applyNumberFormat="0" applyFill="0" applyAlignment="0" applyProtection="0"/>
    <xf numFmtId="0" fontId="75" fillId="0" borderId="0" applyNumberForma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20" fillId="0" borderId="0"/>
    <xf numFmtId="0" fontId="41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1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1" fillId="35" borderId="0" applyNumberFormat="0" applyBorder="0" applyAlignment="0" applyProtection="0"/>
    <xf numFmtId="0" fontId="5" fillId="5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1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41" fillId="3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41" fillId="38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1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1" fillId="4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1" fillId="41" borderId="0" applyNumberFormat="0" applyBorder="0" applyAlignment="0" applyProtection="0"/>
    <xf numFmtId="0" fontId="5" fillId="5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1" fillId="36" borderId="0" applyNumberFormat="0" applyBorder="0" applyAlignment="0" applyProtection="0"/>
    <xf numFmtId="0" fontId="5" fillId="5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1" fillId="3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41" fillId="42" borderId="0" applyNumberFormat="0" applyBorder="0" applyAlignment="0" applyProtection="0"/>
    <xf numFmtId="0" fontId="5" fillId="5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42" fillId="43" borderId="0" applyNumberFormat="0" applyBorder="0" applyAlignment="0" applyProtection="0"/>
    <xf numFmtId="0" fontId="40" fillId="45" borderId="0" applyNumberFormat="0" applyBorder="0" applyAlignment="0" applyProtection="0"/>
    <xf numFmtId="0" fontId="40" fillId="12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0" fillId="53" borderId="0" applyNumberFormat="0" applyBorder="0" applyAlignment="0" applyProtection="0"/>
    <xf numFmtId="0" fontId="40" fillId="20" borderId="0" applyNumberFormat="0" applyBorder="0" applyAlignment="0" applyProtection="0"/>
    <xf numFmtId="0" fontId="42" fillId="44" borderId="0" applyNumberFormat="0" applyBorder="0" applyAlignment="0" applyProtection="0"/>
    <xf numFmtId="0" fontId="40" fillId="51" borderId="0" applyNumberFormat="0" applyBorder="0" applyAlignment="0" applyProtection="0"/>
    <xf numFmtId="0" fontId="40" fillId="2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0" fillId="40" borderId="0" applyNumberFormat="0" applyBorder="0" applyAlignment="0" applyProtection="0"/>
    <xf numFmtId="0" fontId="40" fillId="32" borderId="0" applyNumberFormat="0" applyBorder="0" applyAlignment="0" applyProtection="0"/>
    <xf numFmtId="0" fontId="42" fillId="47" borderId="0" applyNumberFormat="0" applyBorder="0" applyAlignment="0" applyProtection="0"/>
    <xf numFmtId="0" fontId="40" fillId="45" borderId="0" applyNumberFormat="0" applyBorder="0" applyAlignment="0" applyProtection="0"/>
    <xf numFmtId="0" fontId="40" fillId="9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0" fillId="55" borderId="0" applyNumberFormat="0" applyBorder="0" applyAlignment="0" applyProtection="0"/>
    <xf numFmtId="0" fontId="40" fillId="21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0" fillId="46" borderId="0" applyNumberFormat="0" applyBorder="0" applyAlignment="0" applyProtection="0"/>
    <xf numFmtId="0" fontId="40" fillId="29" borderId="0" applyNumberFormat="0" applyBorder="0" applyAlignment="0" applyProtection="0"/>
    <xf numFmtId="0" fontId="78" fillId="0" borderId="0">
      <protection locked="0"/>
    </xf>
    <xf numFmtId="168" fontId="18" fillId="0" borderId="0" applyFont="0" applyFill="0" applyBorder="0" applyAlignment="0" applyProtection="0"/>
    <xf numFmtId="169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70" fontId="18" fillId="0" borderId="0" applyFont="0" applyFill="0" applyBorder="0" applyAlignment="0" applyProtection="0"/>
    <xf numFmtId="171" fontId="78" fillId="0" borderId="0">
      <protection locked="0"/>
    </xf>
    <xf numFmtId="0" fontId="78" fillId="0" borderId="0">
      <protection locked="0"/>
    </xf>
    <xf numFmtId="172" fontId="18" fillId="57" borderId="0" applyFont="0" applyBorder="0"/>
    <xf numFmtId="0" fontId="43" fillId="38" borderId="42" applyNumberFormat="0" applyAlignment="0" applyProtection="0"/>
    <xf numFmtId="0" fontId="32" fillId="53" borderId="36" applyNumberFormat="0" applyAlignment="0" applyProtection="0"/>
    <xf numFmtId="0" fontId="32" fillId="5" borderId="36" applyNumberFormat="0" applyAlignment="0" applyProtection="0"/>
    <xf numFmtId="0" fontId="44" fillId="51" borderId="43" applyNumberFormat="0" applyAlignment="0" applyProtection="0"/>
    <xf numFmtId="0" fontId="33" fillId="56" borderId="37" applyNumberFormat="0" applyAlignment="0" applyProtection="0"/>
    <xf numFmtId="0" fontId="33" fillId="6" borderId="37" applyNumberFormat="0" applyAlignment="0" applyProtection="0"/>
    <xf numFmtId="0" fontId="78" fillId="0" borderId="0">
      <protection locked="0"/>
    </xf>
    <xf numFmtId="0" fontId="45" fillId="35" borderId="0" applyNumberFormat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8" fillId="0" borderId="0">
      <protection locked="0"/>
    </xf>
    <xf numFmtId="173" fontId="79" fillId="0" borderId="0">
      <protection locked="0"/>
    </xf>
    <xf numFmtId="173" fontId="79" fillId="0" borderId="0"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46" fillId="0" borderId="44" applyNumberFormat="0" applyFill="0" applyAlignment="0" applyProtection="0"/>
    <xf numFmtId="0" fontId="47" fillId="52" borderId="45" applyNumberFormat="0" applyAlignment="0" applyProtection="0"/>
    <xf numFmtId="174" fontId="81" fillId="0" borderId="56"/>
    <xf numFmtId="0" fontId="48" fillId="0" borderId="46" applyNumberFormat="0" applyFill="0" applyAlignment="0" applyProtection="0"/>
    <xf numFmtId="0" fontId="65" fillId="0" borderId="51" applyNumberFormat="0" applyFill="0" applyAlignment="0" applyProtection="0"/>
    <xf numFmtId="0" fontId="26" fillId="0" borderId="33" applyNumberFormat="0" applyFill="0" applyAlignment="0" applyProtection="0"/>
    <xf numFmtId="0" fontId="49" fillId="0" borderId="47" applyNumberFormat="0" applyFill="0" applyAlignment="0" applyProtection="0"/>
    <xf numFmtId="0" fontId="82" fillId="0" borderId="34" applyNumberFormat="0" applyFill="0" applyAlignment="0" applyProtection="0"/>
    <xf numFmtId="0" fontId="27" fillId="0" borderId="34" applyNumberFormat="0" applyFill="0" applyAlignment="0" applyProtection="0"/>
    <xf numFmtId="0" fontId="50" fillId="0" borderId="48" applyNumberFormat="0" applyFill="0" applyAlignment="0" applyProtection="0"/>
    <xf numFmtId="0" fontId="67" fillId="0" borderId="52" applyNumberFormat="0" applyFill="0" applyAlignment="0" applyProtection="0"/>
    <xf numFmtId="0" fontId="28" fillId="0" borderId="35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53" borderId="0" applyNumberFormat="0" applyBorder="0" applyAlignment="0" applyProtection="0"/>
    <xf numFmtId="37" fontId="83" fillId="0" borderId="0"/>
    <xf numFmtId="0" fontId="84" fillId="0" borderId="0"/>
    <xf numFmtId="0" fontId="85" fillId="0" borderId="0"/>
    <xf numFmtId="0" fontId="85" fillId="0" borderId="0"/>
    <xf numFmtId="0" fontId="86" fillId="0" borderId="0"/>
    <xf numFmtId="0" fontId="87" fillId="0" borderId="0"/>
    <xf numFmtId="0" fontId="22" fillId="0" borderId="0"/>
    <xf numFmtId="0" fontId="5" fillId="0" borderId="0"/>
    <xf numFmtId="0" fontId="88" fillId="0" borderId="0"/>
    <xf numFmtId="0" fontId="8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9" fillId="0" borderId="0"/>
    <xf numFmtId="0" fontId="18" fillId="0" borderId="0"/>
    <xf numFmtId="0" fontId="20" fillId="0" borderId="0" applyBorder="0"/>
    <xf numFmtId="0" fontId="88" fillId="0" borderId="0"/>
    <xf numFmtId="0" fontId="20" fillId="0" borderId="0"/>
    <xf numFmtId="0" fontId="7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Border="0"/>
    <xf numFmtId="0" fontId="18" fillId="0" borderId="0"/>
    <xf numFmtId="0" fontId="18" fillId="0" borderId="0"/>
    <xf numFmtId="0" fontId="5" fillId="0" borderId="0"/>
    <xf numFmtId="0" fontId="52" fillId="51" borderId="42" applyNumberFormat="0" applyAlignment="0" applyProtection="0"/>
    <xf numFmtId="0" fontId="34" fillId="56" borderId="36" applyNumberFormat="0" applyAlignment="0" applyProtection="0"/>
    <xf numFmtId="0" fontId="34" fillId="6" borderId="36" applyNumberFormat="0" applyAlignment="0" applyProtection="0"/>
    <xf numFmtId="0" fontId="78" fillId="0" borderId="0">
      <protection locked="0"/>
    </xf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3" fillId="0" borderId="49" applyNumberFormat="0" applyFill="0" applyAlignment="0" applyProtection="0"/>
    <xf numFmtId="0" fontId="39" fillId="0" borderId="53" applyNumberFormat="0" applyFill="0" applyAlignment="0" applyProtection="0"/>
    <xf numFmtId="0" fontId="39" fillId="0" borderId="41" applyNumberFormat="0" applyFill="0" applyAlignment="0" applyProtection="0"/>
    <xf numFmtId="175" fontId="81" fillId="0" borderId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54" borderId="50" applyNumberFormat="0" applyFont="0" applyAlignment="0" applyProtection="0"/>
    <xf numFmtId="0" fontId="58" fillId="8" borderId="40" applyNumberFormat="0" applyFont="0" applyAlignment="0" applyProtection="0"/>
    <xf numFmtId="0" fontId="5" fillId="8" borderId="40" applyNumberFormat="0" applyFont="0" applyAlignment="0" applyProtection="0"/>
    <xf numFmtId="0" fontId="5" fillId="8" borderId="40" applyNumberFormat="0" applyFont="0" applyAlignment="0" applyProtection="0"/>
    <xf numFmtId="0" fontId="5" fillId="8" borderId="40" applyNumberFormat="0" applyFont="0" applyAlignment="0" applyProtection="0"/>
    <xf numFmtId="0" fontId="5" fillId="8" borderId="40" applyNumberFormat="0" applyFont="0" applyAlignment="0" applyProtection="0"/>
    <xf numFmtId="0" fontId="57" fillId="34" borderId="0" applyNumberFormat="0" applyBorder="0" applyAlignment="0" applyProtection="0"/>
    <xf numFmtId="0" fontId="90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37" fillId="0" borderId="0"/>
    <xf numFmtId="0" fontId="137" fillId="0" borderId="0"/>
    <xf numFmtId="0" fontId="137" fillId="0" borderId="0"/>
    <xf numFmtId="0" fontId="137" fillId="0" borderId="0"/>
  </cellStyleXfs>
  <cellXfs count="228">
    <xf numFmtId="0" fontId="0" fillId="0" borderId="0" xfId="0"/>
    <xf numFmtId="0" fontId="18" fillId="0" borderId="0" xfId="97"/>
    <xf numFmtId="0" fontId="91" fillId="0" borderId="0" xfId="0" applyFont="1"/>
    <xf numFmtId="166" fontId="18" fillId="0" borderId="0" xfId="97" applyNumberFormat="1"/>
    <xf numFmtId="0" fontId="92" fillId="0" borderId="0" xfId="97" applyFont="1"/>
    <xf numFmtId="0" fontId="93" fillId="0" borderId="0" xfId="97" applyFont="1"/>
    <xf numFmtId="0" fontId="94" fillId="0" borderId="0" xfId="0" applyFont="1"/>
    <xf numFmtId="0" fontId="97" fillId="0" borderId="0" xfId="0" applyFont="1"/>
    <xf numFmtId="0" fontId="102" fillId="0" borderId="0" xfId="593" applyFont="1" applyAlignment="1" applyProtection="1"/>
    <xf numFmtId="0" fontId="99" fillId="0" borderId="0" xfId="326" applyFont="1" applyFill="1"/>
    <xf numFmtId="0" fontId="103" fillId="0" borderId="0" xfId="0" applyFont="1" applyAlignment="1">
      <alignment vertical="center"/>
    </xf>
    <xf numFmtId="0" fontId="104" fillId="0" borderId="0" xfId="0" applyFont="1" applyFill="1" applyBorder="1" applyAlignment="1">
      <alignment horizontal="left"/>
    </xf>
    <xf numFmtId="0" fontId="97" fillId="0" borderId="0" xfId="0" applyFont="1" applyAlignment="1">
      <alignment horizontal="centerContinuous"/>
    </xf>
    <xf numFmtId="0" fontId="105" fillId="59" borderId="58" xfId="0" applyFont="1" applyFill="1" applyBorder="1" applyAlignment="1">
      <alignment horizontal="center" wrapText="1"/>
    </xf>
    <xf numFmtId="0" fontId="105" fillId="59" borderId="16" xfId="0" applyFont="1" applyFill="1" applyBorder="1" applyAlignment="1">
      <alignment horizontal="centerContinuous" vertical="center" wrapText="1"/>
    </xf>
    <xf numFmtId="0" fontId="105" fillId="59" borderId="4" xfId="0" applyFont="1" applyFill="1" applyBorder="1" applyAlignment="1">
      <alignment horizontal="centerContinuous" vertical="center" wrapText="1"/>
    </xf>
    <xf numFmtId="0" fontId="103" fillId="59" borderId="29" xfId="0" applyFont="1" applyFill="1" applyBorder="1"/>
    <xf numFmtId="49" fontId="111" fillId="0" borderId="0" xfId="0" applyNumberFormat="1" applyFont="1" applyFill="1" applyBorder="1"/>
    <xf numFmtId="0" fontId="112" fillId="0" borderId="0" xfId="0" applyFont="1"/>
    <xf numFmtId="0" fontId="105" fillId="0" borderId="58" xfId="0" applyFont="1" applyBorder="1" applyAlignment="1">
      <alignment horizontal="center" wrapText="1"/>
    </xf>
    <xf numFmtId="0" fontId="105" fillId="0" borderId="16" xfId="0" applyFont="1" applyBorder="1" applyAlignment="1">
      <alignment horizontal="centerContinuous" vertical="center" wrapText="1"/>
    </xf>
    <xf numFmtId="0" fontId="105" fillId="0" borderId="2" xfId="0" applyFont="1" applyBorder="1" applyAlignment="1">
      <alignment horizontal="centerContinuous" vertical="center" wrapText="1"/>
    </xf>
    <xf numFmtId="0" fontId="106" fillId="0" borderId="61" xfId="0" applyFont="1" applyBorder="1" applyAlignment="1">
      <alignment horizontal="center" wrapText="1"/>
    </xf>
    <xf numFmtId="0" fontId="107" fillId="0" borderId="59" xfId="0" applyFont="1" applyBorder="1" applyAlignment="1">
      <alignment horizontal="center" vertical="top" wrapText="1"/>
    </xf>
    <xf numFmtId="167" fontId="105" fillId="58" borderId="16" xfId="0" quotePrefix="1" applyNumberFormat="1" applyFont="1" applyFill="1" applyBorder="1" applyAlignment="1">
      <alignment horizontal="center" vertical="center" wrapText="1"/>
    </xf>
    <xf numFmtId="167" fontId="105" fillId="0" borderId="1" xfId="0" quotePrefix="1" applyNumberFormat="1" applyFont="1" applyBorder="1" applyAlignment="1">
      <alignment horizontal="center" vertical="center" wrapText="1"/>
    </xf>
    <xf numFmtId="0" fontId="106" fillId="0" borderId="62" xfId="0" applyFont="1" applyBorder="1" applyAlignment="1">
      <alignment horizontal="center" vertical="top" wrapText="1"/>
    </xf>
    <xf numFmtId="0" fontId="108" fillId="0" borderId="60" xfId="0" applyFont="1" applyFill="1" applyBorder="1"/>
    <xf numFmtId="3" fontId="108" fillId="58" borderId="57" xfId="0" applyNumberFormat="1" applyFont="1" applyFill="1" applyBorder="1"/>
    <xf numFmtId="3" fontId="108" fillId="0" borderId="62" xfId="0" applyNumberFormat="1" applyFont="1" applyBorder="1"/>
    <xf numFmtId="166" fontId="109" fillId="0" borderId="62" xfId="0" applyNumberFormat="1" applyFont="1" applyBorder="1"/>
    <xf numFmtId="0" fontId="94" fillId="0" borderId="0" xfId="97" applyFont="1"/>
    <xf numFmtId="0" fontId="114" fillId="0" borderId="0" xfId="97" applyFont="1" applyFill="1"/>
    <xf numFmtId="0" fontId="105" fillId="0" borderId="0" xfId="97" applyFont="1" applyFill="1"/>
    <xf numFmtId="0" fontId="115" fillId="0" borderId="0" xfId="97" applyFont="1"/>
    <xf numFmtId="0" fontId="116" fillId="0" borderId="3" xfId="4" applyFont="1" applyBorder="1" applyAlignment="1">
      <alignment horizontal="centerContinuous"/>
    </xf>
    <xf numFmtId="0" fontId="116" fillId="0" borderId="4" xfId="4" applyFont="1" applyBorder="1" applyAlignment="1">
      <alignment horizontal="centerContinuous"/>
    </xf>
    <xf numFmtId="0" fontId="116" fillId="0" borderId="2" xfId="4" applyFont="1" applyBorder="1" applyAlignment="1">
      <alignment horizontal="centerContinuous"/>
    </xf>
    <xf numFmtId="0" fontId="103" fillId="0" borderId="5" xfId="4" applyFont="1" applyBorder="1" applyAlignment="1">
      <alignment horizontal="centerContinuous"/>
    </xf>
    <xf numFmtId="0" fontId="103" fillId="0" borderId="6" xfId="4" applyFont="1" applyBorder="1" applyAlignment="1">
      <alignment horizontal="centerContinuous"/>
    </xf>
    <xf numFmtId="0" fontId="103" fillId="0" borderId="7" xfId="4" applyFont="1" applyBorder="1" applyAlignment="1">
      <alignment horizontal="centerContinuous"/>
    </xf>
    <xf numFmtId="0" fontId="39" fillId="0" borderId="10" xfId="4" applyFont="1" applyBorder="1" applyAlignment="1">
      <alignment horizontal="center" vertical="center"/>
    </xf>
    <xf numFmtId="0" fontId="39" fillId="58" borderId="11" xfId="4" applyFont="1" applyFill="1" applyBorder="1" applyAlignment="1">
      <alignment horizontal="center" vertical="center" wrapText="1"/>
    </xf>
    <xf numFmtId="0" fontId="39" fillId="0" borderId="12" xfId="4" applyFont="1" applyBorder="1" applyAlignment="1">
      <alignment horizontal="center" vertical="center" wrapText="1"/>
    </xf>
    <xf numFmtId="0" fontId="117" fillId="0" borderId="3" xfId="4" applyFont="1" applyFill="1" applyBorder="1" applyAlignment="1">
      <alignment vertical="center"/>
    </xf>
    <xf numFmtId="3" fontId="117" fillId="58" borderId="17" xfId="97" applyNumberFormat="1" applyFont="1" applyFill="1" applyBorder="1"/>
    <xf numFmtId="3" fontId="117" fillId="0" borderId="21" xfId="97" applyNumberFormat="1" applyFont="1" applyFill="1" applyBorder="1"/>
    <xf numFmtId="3" fontId="117" fillId="0" borderId="21" xfId="3" applyNumberFormat="1" applyFont="1" applyFill="1" applyBorder="1"/>
    <xf numFmtId="0" fontId="117" fillId="0" borderId="29" xfId="4" applyFont="1" applyFill="1" applyBorder="1" applyAlignment="1">
      <alignment vertical="center"/>
    </xf>
    <xf numFmtId="166" fontId="117" fillId="0" borderId="31" xfId="3" applyNumberFormat="1" applyFont="1" applyFill="1" applyBorder="1"/>
    <xf numFmtId="166" fontId="117" fillId="0" borderId="32" xfId="3" applyNumberFormat="1" applyFont="1" applyFill="1" applyBorder="1"/>
    <xf numFmtId="0" fontId="117" fillId="0" borderId="30" xfId="4" applyFont="1" applyFill="1" applyBorder="1" applyAlignment="1">
      <alignment vertical="center"/>
    </xf>
    <xf numFmtId="3" fontId="117" fillId="58" borderId="15" xfId="589" applyNumberFormat="1" applyFont="1" applyFill="1" applyBorder="1"/>
    <xf numFmtId="3" fontId="117" fillId="0" borderId="22" xfId="589" applyNumberFormat="1" applyFont="1" applyFill="1" applyBorder="1"/>
    <xf numFmtId="3" fontId="117" fillId="0" borderId="22" xfId="3" applyNumberFormat="1" applyFont="1" applyFill="1" applyBorder="1"/>
    <xf numFmtId="0" fontId="118" fillId="0" borderId="19" xfId="1" applyFont="1" applyFill="1" applyBorder="1"/>
    <xf numFmtId="3" fontId="118" fillId="58" borderId="15" xfId="590" applyNumberFormat="1" applyFont="1" applyFill="1" applyBorder="1"/>
    <xf numFmtId="3" fontId="118" fillId="0" borderId="22" xfId="590" applyNumberFormat="1" applyFont="1" applyFill="1" applyBorder="1"/>
    <xf numFmtId="166" fontId="117" fillId="0" borderId="20" xfId="3" applyNumberFormat="1" applyFont="1" applyFill="1" applyBorder="1"/>
    <xf numFmtId="3" fontId="117" fillId="58" borderId="23" xfId="589" applyNumberFormat="1" applyFont="1" applyFill="1" applyBorder="1"/>
    <xf numFmtId="3" fontId="117" fillId="0" borderId="24" xfId="589" applyNumberFormat="1" applyFont="1" applyFill="1" applyBorder="1"/>
    <xf numFmtId="3" fontId="117" fillId="0" borderId="24" xfId="3" applyNumberFormat="1" applyFont="1" applyFill="1" applyBorder="1"/>
    <xf numFmtId="0" fontId="118" fillId="0" borderId="26" xfId="1" applyFont="1" applyFill="1" applyBorder="1"/>
    <xf numFmtId="3" fontId="118" fillId="0" borderId="28" xfId="590" applyNumberFormat="1" applyFont="1" applyFill="1" applyBorder="1"/>
    <xf numFmtId="3" fontId="94" fillId="0" borderId="0" xfId="97" applyNumberFormat="1" applyFont="1"/>
    <xf numFmtId="166" fontId="94" fillId="0" borderId="0" xfId="97" applyNumberFormat="1" applyFont="1" applyFill="1"/>
    <xf numFmtId="0" fontId="39" fillId="0" borderId="10" xfId="4" applyFont="1" applyFill="1" applyBorder="1" applyAlignment="1">
      <alignment horizontal="center" vertical="center"/>
    </xf>
    <xf numFmtId="0" fontId="39" fillId="0" borderId="12" xfId="4" applyFont="1" applyFill="1" applyBorder="1" applyAlignment="1">
      <alignment horizontal="center" vertical="center" wrapText="1"/>
    </xf>
    <xf numFmtId="0" fontId="39" fillId="0" borderId="13" xfId="4" applyFont="1" applyFill="1" applyBorder="1" applyAlignment="1">
      <alignment horizontal="center" vertical="center"/>
    </xf>
    <xf numFmtId="0" fontId="39" fillId="0" borderId="14" xfId="4" applyFont="1" applyFill="1" applyBorder="1" applyAlignment="1">
      <alignment horizontal="center" vertical="center" wrapText="1"/>
    </xf>
    <xf numFmtId="0" fontId="106" fillId="0" borderId="0" xfId="0" applyFont="1"/>
    <xf numFmtId="0" fontId="113" fillId="0" borderId="0" xfId="0" applyFont="1"/>
    <xf numFmtId="3" fontId="94" fillId="0" borderId="0" xfId="0" applyNumberFormat="1" applyFont="1" applyFill="1" applyBorder="1"/>
    <xf numFmtId="0" fontId="20" fillId="0" borderId="0" xfId="493" applyFill="1"/>
    <xf numFmtId="0" fontId="20" fillId="0" borderId="0" xfId="493"/>
    <xf numFmtId="0" fontId="94" fillId="0" borderId="0" xfId="493" applyFont="1"/>
    <xf numFmtId="0" fontId="122" fillId="0" borderId="0" xfId="493" applyFont="1"/>
    <xf numFmtId="0" fontId="94" fillId="0" borderId="0" xfId="493" applyFont="1" applyFill="1"/>
    <xf numFmtId="0" fontId="110" fillId="0" borderId="0" xfId="493" applyFont="1" applyAlignment="1">
      <alignment vertical="center"/>
    </xf>
    <xf numFmtId="0" fontId="105" fillId="0" borderId="0" xfId="493" applyFont="1"/>
    <xf numFmtId="0" fontId="94" fillId="61" borderId="0" xfId="493" applyFont="1" applyFill="1"/>
    <xf numFmtId="0" fontId="96" fillId="0" borderId="0" xfId="326" applyFont="1" applyFill="1"/>
    <xf numFmtId="0" fontId="98" fillId="59" borderId="0" xfId="326" applyFont="1" applyFill="1"/>
    <xf numFmtId="0" fontId="123" fillId="0" borderId="0" xfId="493" applyFont="1"/>
    <xf numFmtId="0" fontId="99" fillId="59" borderId="0" xfId="326" applyFont="1" applyFill="1"/>
    <xf numFmtId="2" fontId="124" fillId="59" borderId="0" xfId="326" applyNumberFormat="1" applyFont="1" applyFill="1"/>
    <xf numFmtId="0" fontId="97" fillId="0" borderId="0" xfId="493" applyFont="1"/>
    <xf numFmtId="0" fontId="100" fillId="0" borderId="0" xfId="493" applyFont="1"/>
    <xf numFmtId="0" fontId="95" fillId="0" borderId="0" xfId="493" applyFont="1"/>
    <xf numFmtId="0" fontId="58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10" fillId="0" borderId="0" xfId="493" applyFont="1" applyAlignment="1">
      <alignment horizontal="justify" vertical="center"/>
    </xf>
    <xf numFmtId="0" fontId="77" fillId="0" borderId="0" xfId="493" applyFont="1"/>
    <xf numFmtId="0" fontId="23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20" fillId="59" borderId="59" xfId="0" applyFont="1" applyFill="1" applyBorder="1" applyAlignment="1">
      <alignment horizontal="center" vertical="top" wrapText="1"/>
    </xf>
    <xf numFmtId="1" fontId="110" fillId="59" borderId="29" xfId="0" applyNumberFormat="1" applyFont="1" applyFill="1" applyBorder="1"/>
    <xf numFmtId="1" fontId="110" fillId="59" borderId="31" xfId="0" applyNumberFormat="1" applyFont="1" applyFill="1" applyBorder="1"/>
    <xf numFmtId="0" fontId="110" fillId="59" borderId="60" xfId="0" applyFont="1" applyFill="1" applyBorder="1"/>
    <xf numFmtId="0" fontId="110" fillId="0" borderId="0" xfId="0" applyFont="1"/>
    <xf numFmtId="3" fontId="107" fillId="0" borderId="3" xfId="0" applyNumberFormat="1" applyFont="1" applyFill="1" applyBorder="1"/>
    <xf numFmtId="0" fontId="101" fillId="0" borderId="0" xfId="593" applyAlignment="1" applyProtection="1"/>
    <xf numFmtId="0" fontId="0" fillId="59" borderId="0" xfId="0" applyFill="1"/>
    <xf numFmtId="0" fontId="94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8" fillId="0" borderId="26" xfId="1" applyFont="1" applyFill="1" applyBorder="1" applyAlignment="1">
      <alignment wrapText="1"/>
    </xf>
    <xf numFmtId="0" fontId="118" fillId="0" borderId="26" xfId="1" applyFont="1" applyFill="1" applyBorder="1" applyAlignment="1">
      <alignment vertical="top"/>
    </xf>
    <xf numFmtId="3" fontId="118" fillId="58" borderId="27" xfId="590" applyNumberFormat="1" applyFont="1" applyFill="1" applyBorder="1" applyAlignment="1">
      <alignment vertical="top"/>
    </xf>
    <xf numFmtId="3" fontId="118" fillId="0" borderId="28" xfId="590" applyNumberFormat="1" applyFont="1" applyFill="1" applyBorder="1" applyAlignment="1">
      <alignment vertical="top"/>
    </xf>
    <xf numFmtId="0" fontId="118" fillId="0" borderId="19" xfId="1" applyFont="1" applyFill="1" applyBorder="1" applyAlignment="1">
      <alignment wrapText="1"/>
    </xf>
    <xf numFmtId="0" fontId="103" fillId="0" borderId="8" xfId="4" applyFont="1" applyFill="1" applyBorder="1" applyAlignment="1">
      <alignment horizontal="centerContinuous"/>
    </xf>
    <xf numFmtId="0" fontId="105" fillId="0" borderId="6" xfId="4" applyFont="1" applyFill="1" applyBorder="1" applyAlignment="1">
      <alignment horizontal="centerContinuous"/>
    </xf>
    <xf numFmtId="0" fontId="105" fillId="0" borderId="9" xfId="4" applyFont="1" applyFill="1" applyBorder="1" applyAlignment="1">
      <alignment horizontal="centerContinuous"/>
    </xf>
    <xf numFmtId="0" fontId="94" fillId="0" borderId="0" xfId="97" applyFont="1" applyFill="1"/>
    <xf numFmtId="0" fontId="100" fillId="0" borderId="13" xfId="4" applyFont="1" applyFill="1" applyBorder="1" applyAlignment="1">
      <alignment horizontal="center" vertical="center"/>
    </xf>
    <xf numFmtId="0" fontId="100" fillId="0" borderId="14" xfId="4" applyFont="1" applyFill="1" applyBorder="1" applyAlignment="1">
      <alignment horizontal="center" vertical="center" wrapText="1"/>
    </xf>
    <xf numFmtId="3" fontId="94" fillId="0" borderId="0" xfId="97" applyNumberFormat="1" applyFont="1" applyFill="1"/>
    <xf numFmtId="0" fontId="115" fillId="0" borderId="0" xfId="97" applyFont="1" applyFill="1"/>
    <xf numFmtId="0" fontId="103" fillId="0" borderId="5" xfId="4" applyFont="1" applyFill="1" applyBorder="1" applyAlignment="1">
      <alignment horizontal="centerContinuous"/>
    </xf>
    <xf numFmtId="0" fontId="103" fillId="0" borderId="6" xfId="4" applyFont="1" applyFill="1" applyBorder="1" applyAlignment="1">
      <alignment horizontal="centerContinuous"/>
    </xf>
    <xf numFmtId="0" fontId="103" fillId="0" borderId="7" xfId="4" applyFont="1" applyFill="1" applyBorder="1" applyAlignment="1">
      <alignment horizontal="centerContinuous"/>
    </xf>
    <xf numFmtId="0" fontId="94" fillId="0" borderId="0" xfId="0" applyFont="1" applyFill="1"/>
    <xf numFmtId="0" fontId="18" fillId="0" borderId="0" xfId="97" applyFill="1"/>
    <xf numFmtId="0" fontId="0" fillId="0" borderId="0" xfId="0" applyFill="1"/>
    <xf numFmtId="3" fontId="18" fillId="0" borderId="0" xfId="97" applyNumberFormat="1" applyFill="1"/>
    <xf numFmtId="0" fontId="100" fillId="58" borderId="11" xfId="4" applyFont="1" applyFill="1" applyBorder="1" applyAlignment="1">
      <alignment horizontal="center" vertical="center" wrapText="1"/>
    </xf>
    <xf numFmtId="3" fontId="117" fillId="58" borderId="17" xfId="3" applyNumberFormat="1" applyFont="1" applyFill="1" applyBorder="1"/>
    <xf numFmtId="3" fontId="117" fillId="58" borderId="15" xfId="3" applyNumberFormat="1" applyFont="1" applyFill="1" applyBorder="1"/>
    <xf numFmtId="3" fontId="117" fillId="58" borderId="23" xfId="3" applyNumberFormat="1" applyFont="1" applyFill="1" applyBorder="1"/>
    <xf numFmtId="3" fontId="118" fillId="58" borderId="27" xfId="590" applyNumberFormat="1" applyFont="1" applyFill="1" applyBorder="1"/>
    <xf numFmtId="0" fontId="133" fillId="0" borderId="0" xfId="0" applyFont="1" applyAlignment="1">
      <alignment horizontal="right" vertical="top"/>
    </xf>
    <xf numFmtId="0" fontId="113" fillId="0" borderId="0" xfId="0" applyFont="1" applyAlignment="1">
      <alignment horizontal="right"/>
    </xf>
    <xf numFmtId="166" fontId="106" fillId="0" borderId="31" xfId="0" applyNumberFormat="1" applyFont="1" applyFill="1" applyBorder="1"/>
    <xf numFmtId="3" fontId="110" fillId="59" borderId="0" xfId="0" applyNumberFormat="1" applyFont="1" applyFill="1" applyBorder="1"/>
    <xf numFmtId="166" fontId="106" fillId="0" borderId="0" xfId="0" applyNumberFormat="1" applyFont="1" applyFill="1" applyBorder="1"/>
    <xf numFmtId="0" fontId="110" fillId="59" borderId="59" xfId="0" applyFont="1" applyFill="1" applyBorder="1"/>
    <xf numFmtId="0" fontId="103" fillId="59" borderId="68" xfId="0" applyFont="1" applyFill="1" applyBorder="1"/>
    <xf numFmtId="3" fontId="110" fillId="58" borderId="15" xfId="0" applyNumberFormat="1" applyFont="1" applyFill="1" applyBorder="1"/>
    <xf numFmtId="166" fontId="106" fillId="0" borderId="15" xfId="0" applyNumberFormat="1" applyFont="1" applyFill="1" applyBorder="1"/>
    <xf numFmtId="3" fontId="110" fillId="58" borderId="27" xfId="0" applyNumberFormat="1" applyFont="1" applyFill="1" applyBorder="1"/>
    <xf numFmtId="166" fontId="106" fillId="0" borderId="27" xfId="0" applyNumberFormat="1" applyFont="1" applyFill="1" applyBorder="1"/>
    <xf numFmtId="167" fontId="105" fillId="60" borderId="3" xfId="0" quotePrefix="1" applyNumberFormat="1" applyFont="1" applyFill="1" applyBorder="1" applyAlignment="1">
      <alignment horizontal="center" vertical="center" wrapText="1"/>
    </xf>
    <xf numFmtId="0" fontId="106" fillId="0" borderId="63" xfId="0" applyFont="1" applyFill="1" applyBorder="1" applyAlignment="1">
      <alignment horizontal="center" wrapText="1"/>
    </xf>
    <xf numFmtId="0" fontId="106" fillId="0" borderId="64" xfId="0" applyFont="1" applyFill="1" applyBorder="1" applyAlignment="1">
      <alignment horizontal="center" vertical="top" wrapText="1"/>
    </xf>
    <xf numFmtId="0" fontId="105" fillId="0" borderId="16" xfId="0" applyFont="1" applyFill="1" applyBorder="1" applyAlignment="1">
      <alignment horizontal="centerContinuous" vertical="center" wrapText="1"/>
    </xf>
    <xf numFmtId="0" fontId="105" fillId="0" borderId="25" xfId="0" applyFont="1" applyFill="1" applyBorder="1" applyAlignment="1">
      <alignment horizontal="centerContinuous" vertical="center" wrapText="1"/>
    </xf>
    <xf numFmtId="0" fontId="106" fillId="0" borderId="63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Continuous" vertical="center" wrapText="1"/>
    </xf>
    <xf numFmtId="0" fontId="105" fillId="0" borderId="21" xfId="0" applyFont="1" applyFill="1" applyBorder="1" applyAlignment="1">
      <alignment horizontal="centerContinuous" vertical="center" wrapText="1"/>
    </xf>
    <xf numFmtId="167" fontId="105" fillId="0" borderId="16" xfId="0" quotePrefix="1" applyNumberFormat="1" applyFont="1" applyFill="1" applyBorder="1" applyAlignment="1">
      <alignment horizontal="center" vertical="center" wrapText="1"/>
    </xf>
    <xf numFmtId="167" fontId="105" fillId="0" borderId="25" xfId="0" quotePrefix="1" applyNumberFormat="1" applyFont="1" applyFill="1" applyBorder="1" applyAlignment="1">
      <alignment horizontal="center" vertical="center" wrapText="1"/>
    </xf>
    <xf numFmtId="167" fontId="105" fillId="0" borderId="4" xfId="0" quotePrefix="1" applyNumberFormat="1" applyFont="1" applyFill="1" applyBorder="1" applyAlignment="1">
      <alignment horizontal="center" vertical="center" wrapText="1"/>
    </xf>
    <xf numFmtId="167" fontId="105" fillId="0" borderId="21" xfId="0" quotePrefix="1" applyNumberFormat="1" applyFont="1" applyFill="1" applyBorder="1" applyAlignment="1">
      <alignment horizontal="center" vertical="center" wrapText="1"/>
    </xf>
    <xf numFmtId="3" fontId="110" fillId="0" borderId="31" xfId="0" applyNumberFormat="1" applyFont="1" applyFill="1" applyBorder="1"/>
    <xf numFmtId="3" fontId="106" fillId="0" borderId="31" xfId="0" applyNumberFormat="1" applyFont="1" applyFill="1" applyBorder="1"/>
    <xf numFmtId="165" fontId="110" fillId="0" borderId="31" xfId="0" applyNumberFormat="1" applyFont="1" applyFill="1" applyBorder="1"/>
    <xf numFmtId="166" fontId="110" fillId="0" borderId="32" xfId="0" applyNumberFormat="1" applyFont="1" applyFill="1" applyBorder="1"/>
    <xf numFmtId="3" fontId="110" fillId="0" borderId="54" xfId="0" applyNumberFormat="1" applyFont="1" applyFill="1" applyBorder="1"/>
    <xf numFmtId="165" fontId="106" fillId="0" borderId="55" xfId="0" applyNumberFormat="1" applyFont="1" applyFill="1" applyBorder="1"/>
    <xf numFmtId="166" fontId="110" fillId="0" borderId="55" xfId="0" applyNumberFormat="1" applyFont="1" applyFill="1" applyBorder="1"/>
    <xf numFmtId="166" fontId="110" fillId="0" borderId="28" xfId="0" applyNumberFormat="1" applyFont="1" applyFill="1" applyBorder="1"/>
    <xf numFmtId="3" fontId="110" fillId="0" borderId="0" xfId="0" applyNumberFormat="1" applyFont="1" applyFill="1" applyBorder="1"/>
    <xf numFmtId="165" fontId="106" fillId="0" borderId="0" xfId="0" applyNumberFormat="1" applyFont="1" applyFill="1" applyBorder="1"/>
    <xf numFmtId="166" fontId="110" fillId="0" borderId="0" xfId="0" applyNumberFormat="1" applyFont="1" applyFill="1" applyBorder="1"/>
    <xf numFmtId="3" fontId="110" fillId="0" borderId="15" xfId="0" applyNumberFormat="1" applyFont="1" applyFill="1" applyBorder="1"/>
    <xf numFmtId="165" fontId="106" fillId="0" borderId="15" xfId="0" applyNumberFormat="1" applyFont="1" applyFill="1" applyBorder="1"/>
    <xf numFmtId="166" fontId="110" fillId="0" borderId="15" xfId="0" applyNumberFormat="1" applyFont="1" applyFill="1" applyBorder="1"/>
    <xf numFmtId="3" fontId="110" fillId="0" borderId="65" xfId="0" applyNumberFormat="1" applyFont="1" applyFill="1" applyBorder="1"/>
    <xf numFmtId="166" fontId="110" fillId="0" borderId="66" xfId="0" applyNumberFormat="1" applyFont="1" applyFill="1" applyBorder="1"/>
    <xf numFmtId="165" fontId="106" fillId="0" borderId="17" xfId="0" applyNumberFormat="1" applyFont="1" applyFill="1" applyBorder="1"/>
    <xf numFmtId="165" fontId="110" fillId="0" borderId="4" xfId="0" applyNumberFormat="1" applyFont="1" applyFill="1" applyBorder="1"/>
    <xf numFmtId="0" fontId="119" fillId="0" borderId="0" xfId="0" applyFont="1" applyFill="1" applyAlignment="1">
      <alignment horizontal="right" vertical="top"/>
    </xf>
    <xf numFmtId="166" fontId="110" fillId="0" borderId="69" xfId="0" applyNumberFormat="1" applyFont="1" applyFill="1" applyBorder="1"/>
    <xf numFmtId="0" fontId="110" fillId="59" borderId="19" xfId="0" applyFont="1" applyFill="1" applyBorder="1"/>
    <xf numFmtId="166" fontId="110" fillId="0" borderId="22" xfId="0" applyNumberFormat="1" applyFont="1" applyFill="1" applyBorder="1"/>
    <xf numFmtId="165" fontId="106" fillId="0" borderId="67" xfId="0" applyNumberFormat="1" applyFont="1" applyFill="1" applyBorder="1"/>
    <xf numFmtId="3" fontId="135" fillId="0" borderId="0" xfId="0" applyNumberFormat="1" applyFont="1" applyFill="1" applyBorder="1"/>
    <xf numFmtId="3" fontId="1" fillId="0" borderId="15" xfId="0" applyNumberFormat="1" applyFont="1" applyBorder="1"/>
    <xf numFmtId="3" fontId="1" fillId="0" borderId="18" xfId="0" applyNumberFormat="1" applyFont="1" applyBorder="1"/>
    <xf numFmtId="3" fontId="110" fillId="0" borderId="54" xfId="0" applyNumberFormat="1" applyFont="1" applyBorder="1"/>
    <xf numFmtId="3" fontId="110" fillId="0" borderId="15" xfId="0" applyNumberFormat="1" applyFont="1" applyBorder="1"/>
    <xf numFmtId="3" fontId="110" fillId="0" borderId="65" xfId="0" applyNumberFormat="1" applyFont="1" applyBorder="1"/>
    <xf numFmtId="3" fontId="110" fillId="0" borderId="17" xfId="0" applyNumberFormat="1" applyFont="1" applyFill="1" applyBorder="1"/>
    <xf numFmtId="3" fontId="110" fillId="0" borderId="4" xfId="0" applyNumberFormat="1" applyFont="1" applyFill="1" applyBorder="1"/>
    <xf numFmtId="3" fontId="110" fillId="0" borderId="55" xfId="0" applyNumberFormat="1" applyFont="1" applyFill="1" applyBorder="1"/>
    <xf numFmtId="3" fontId="110" fillId="0" borderId="66" xfId="0" applyNumberFormat="1" applyFont="1" applyFill="1" applyBorder="1"/>
    <xf numFmtId="0" fontId="108" fillId="0" borderId="60" xfId="0" applyFont="1" applyFill="1" applyBorder="1" applyAlignment="1"/>
    <xf numFmtId="3" fontId="108" fillId="58" borderId="59" xfId="0" applyNumberFormat="1" applyFont="1" applyFill="1" applyBorder="1" applyAlignment="1"/>
    <xf numFmtId="3" fontId="108" fillId="0" borderId="1" xfId="0" applyNumberFormat="1" applyFont="1" applyFill="1" applyBorder="1" applyAlignment="1"/>
    <xf numFmtId="3" fontId="1" fillId="62" borderId="15" xfId="0" applyNumberFormat="1" applyFont="1" applyFill="1" applyBorder="1"/>
    <xf numFmtId="3" fontId="97" fillId="62" borderId="15" xfId="0" applyNumberFormat="1" applyFont="1" applyFill="1" applyBorder="1"/>
    <xf numFmtId="0" fontId="117" fillId="62" borderId="1" xfId="0" applyFont="1" applyFill="1" applyBorder="1" applyAlignment="1">
      <alignment horizontal="center"/>
    </xf>
    <xf numFmtId="0" fontId="105" fillId="0" borderId="61" xfId="0" applyFont="1" applyBorder="1" applyAlignment="1">
      <alignment horizontal="centerContinuous" vertical="center" wrapText="1"/>
    </xf>
    <xf numFmtId="3" fontId="108" fillId="0" borderId="62" xfId="0" applyNumberFormat="1" applyFont="1" applyFill="1" applyBorder="1" applyAlignment="1"/>
    <xf numFmtId="167" fontId="105" fillId="0" borderId="3" xfId="0" quotePrefix="1" applyNumberFormat="1" applyFont="1" applyBorder="1" applyAlignment="1">
      <alignment horizontal="center" vertical="center" wrapText="1"/>
    </xf>
    <xf numFmtId="166" fontId="110" fillId="0" borderId="70" xfId="0" applyNumberFormat="1" applyFont="1" applyFill="1" applyBorder="1"/>
    <xf numFmtId="165" fontId="110" fillId="0" borderId="21" xfId="0" applyNumberFormat="1" applyFont="1" applyFill="1" applyBorder="1"/>
    <xf numFmtId="165" fontId="138" fillId="0" borderId="0" xfId="1" applyNumberFormat="1" applyFont="1" applyFill="1" applyBorder="1"/>
    <xf numFmtId="0" fontId="139" fillId="0" borderId="0" xfId="594" applyFont="1" applyFill="1" applyBorder="1"/>
    <xf numFmtId="0" fontId="76" fillId="0" borderId="0" xfId="0" applyFont="1" applyFill="1"/>
    <xf numFmtId="0" fontId="22" fillId="0" borderId="0" xfId="0" applyFont="1" applyFill="1"/>
    <xf numFmtId="0" fontId="134" fillId="0" borderId="0" xfId="0" applyFont="1" applyFill="1"/>
    <xf numFmtId="0" fontId="136" fillId="0" borderId="0" xfId="0" applyFont="1" applyFill="1"/>
    <xf numFmtId="0" fontId="103" fillId="0" borderId="0" xfId="97" applyFont="1" applyFill="1"/>
    <xf numFmtId="0" fontId="110" fillId="0" borderId="0" xfId="97" applyFont="1" applyFill="1"/>
    <xf numFmtId="0" fontId="113" fillId="0" borderId="0" xfId="97" applyFont="1" applyFill="1"/>
    <xf numFmtId="0" fontId="91" fillId="0" borderId="0" xfId="97" applyFont="1" applyFill="1"/>
    <xf numFmtId="0" fontId="103" fillId="0" borderId="0" xfId="0" applyFont="1" applyAlignment="1"/>
    <xf numFmtId="49" fontId="97" fillId="0" borderId="16" xfId="0" applyNumberFormat="1" applyFont="1" applyBorder="1" applyAlignment="1">
      <alignment horizontal="center"/>
    </xf>
    <xf numFmtId="49" fontId="97" fillId="0" borderId="17" xfId="0" applyNumberFormat="1" applyFont="1" applyBorder="1" applyAlignment="1">
      <alignment horizontal="center"/>
    </xf>
    <xf numFmtId="49" fontId="97" fillId="0" borderId="21" xfId="0" applyNumberFormat="1" applyFont="1" applyBorder="1" applyAlignment="1">
      <alignment horizontal="center"/>
    </xf>
    <xf numFmtId="3" fontId="1" fillId="0" borderId="71" xfId="0" applyNumberFormat="1" applyFont="1" applyBorder="1"/>
    <xf numFmtId="3" fontId="1" fillId="0" borderId="72" xfId="0" applyNumberFormat="1" applyFont="1" applyBorder="1"/>
    <xf numFmtId="3" fontId="1" fillId="62" borderId="72" xfId="0" applyNumberFormat="1" applyFont="1" applyFill="1" applyBorder="1"/>
    <xf numFmtId="0" fontId="117" fillId="63" borderId="1" xfId="0" applyFont="1" applyFill="1" applyBorder="1" applyAlignment="1">
      <alignment horizontal="center"/>
    </xf>
    <xf numFmtId="0" fontId="117" fillId="64" borderId="1" xfId="0" applyFont="1" applyFill="1" applyBorder="1" applyAlignment="1">
      <alignment horizontal="center"/>
    </xf>
    <xf numFmtId="0" fontId="117" fillId="65" borderId="1" xfId="0" applyFont="1" applyFill="1" applyBorder="1" applyAlignment="1">
      <alignment horizontal="center"/>
    </xf>
    <xf numFmtId="0" fontId="117" fillId="66" borderId="1" xfId="0" applyFont="1" applyFill="1" applyBorder="1" applyAlignment="1">
      <alignment horizontal="center"/>
    </xf>
    <xf numFmtId="0" fontId="98" fillId="0" borderId="0" xfId="326" applyFont="1" applyFill="1" applyAlignment="1">
      <alignment horizontal="left"/>
    </xf>
    <xf numFmtId="0" fontId="140" fillId="0" borderId="0" xfId="595" applyNumberFormat="1" applyFont="1" applyFill="1" applyBorder="1" applyAlignment="1">
      <alignment vertical="top" wrapText="1" readingOrder="1"/>
    </xf>
    <xf numFmtId="0" fontId="139" fillId="0" borderId="0" xfId="594" applyFont="1" applyFill="1" applyBorder="1"/>
    <xf numFmtId="0" fontId="116" fillId="0" borderId="3" xfId="4" applyFont="1" applyFill="1" applyBorder="1" applyAlignment="1">
      <alignment horizontal="center"/>
    </xf>
    <xf numFmtId="0" fontId="94" fillId="0" borderId="4" xfId="97" applyFont="1" applyFill="1" applyBorder="1" applyAlignment="1">
      <alignment horizontal="center"/>
    </xf>
    <xf numFmtId="0" fontId="94" fillId="0" borderId="2" xfId="97" applyFont="1" applyFill="1" applyBorder="1" applyAlignment="1">
      <alignment horizontal="center"/>
    </xf>
  </cellXfs>
  <cellStyles count="598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" xfId="595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52" xfId="594"/>
    <cellStyle name="Normalny 53" xfId="596"/>
    <cellStyle name="Normalny 54" xfId="59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AB873F"/>
      <color rgb="FF0000FF"/>
      <color rgb="FFC7A665"/>
      <color rgb="FFD0B57E"/>
      <color rgb="FF0000CC"/>
      <color rgb="FF006600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2021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2025 (na rynku krajowym)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źródło ZSRIR</a:t>
            </a:r>
          </a:p>
        </c:rich>
      </c:tx>
      <c:layout>
        <c:manualLayout>
          <c:xMode val="edge"/>
          <c:yMode val="edge"/>
          <c:x val="0.27424055384356122"/>
          <c:y val="2.94578206625905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046549708885223E-2"/>
          <c:y val="0.16568975031967159"/>
          <c:w val="0.86084010329008542"/>
          <c:h val="0.62663726115198404"/>
        </c:manualLayout>
      </c:layout>
      <c:lineChart>
        <c:grouping val="standard"/>
        <c:varyColors val="0"/>
        <c:ser>
          <c:idx val="4"/>
          <c:order val="3"/>
          <c:tx>
            <c:strRef>
              <c:f>'Ceny_2021-2025_kraj'!$A$4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3.1446453887569434E-2"/>
                  <c:y val="2.6724520706587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2CD-4FBD-A265-6889548097F8}"/>
                </c:ext>
              </c:extLst>
            </c:dLbl>
            <c:dLbl>
              <c:idx val="1"/>
              <c:layout>
                <c:manualLayout>
                  <c:x val="-3.1446453887569434E-2"/>
                  <c:y val="2.6724520706587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2CD-4FBD-A265-6889548097F8}"/>
                </c:ext>
              </c:extLst>
            </c:dLbl>
            <c:dLbl>
              <c:idx val="2"/>
              <c:layout>
                <c:manualLayout>
                  <c:x val="-2.8186191777317449E-2"/>
                  <c:y val="2.580189037064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3058057842115601E-2"/>
                  <c:y val="2.41554776751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E6-4AA8-8880-9309D42F93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E-4F2A-B2D6-ABA8470BE4D0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'Ceny_2021-2025_kraj'!$B$4:$M$4</c:f>
              <c:numCache>
                <c:formatCode>#,##0</c:formatCode>
                <c:ptCount val="12"/>
                <c:pt idx="0">
                  <c:v>1811.78</c:v>
                </c:pt>
                <c:pt idx="1">
                  <c:v>1853.62</c:v>
                </c:pt>
                <c:pt idx="2">
                  <c:v>1857.44</c:v>
                </c:pt>
                <c:pt idx="3">
                  <c:v>1830.99</c:v>
                </c:pt>
                <c:pt idx="4">
                  <c:v>1874.18</c:v>
                </c:pt>
                <c:pt idx="5">
                  <c:v>1843.9</c:v>
                </c:pt>
                <c:pt idx="6">
                  <c:v>1853.44</c:v>
                </c:pt>
                <c:pt idx="7">
                  <c:v>1905.69</c:v>
                </c:pt>
                <c:pt idx="8">
                  <c:v>2010.53</c:v>
                </c:pt>
                <c:pt idx="9">
                  <c:v>2290.88</c:v>
                </c:pt>
                <c:pt idx="10">
                  <c:v>2332.31</c:v>
                </c:pt>
                <c:pt idx="11">
                  <c:v>2355.4899999999998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'Ceny_2021-2025_kraj'!$A$5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1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'Ceny_2021-2025_kraj'!$B$5:$M$5</c:f>
              <c:numCache>
                <c:formatCode>#,##0</c:formatCode>
                <c:ptCount val="12"/>
                <c:pt idx="0">
                  <c:v>2321.23</c:v>
                </c:pt>
                <c:pt idx="1">
                  <c:v>2436.54</c:v>
                </c:pt>
                <c:pt idx="2">
                  <c:v>2457.89</c:v>
                </c:pt>
                <c:pt idx="3">
                  <c:v>2589.56</c:v>
                </c:pt>
                <c:pt idx="4">
                  <c:v>2656.64</c:v>
                </c:pt>
                <c:pt idx="5">
                  <c:v>2664.83</c:v>
                </c:pt>
                <c:pt idx="6">
                  <c:v>3109.07</c:v>
                </c:pt>
                <c:pt idx="7">
                  <c:v>3313.43</c:v>
                </c:pt>
                <c:pt idx="8">
                  <c:v>3538.27</c:v>
                </c:pt>
                <c:pt idx="9">
                  <c:v>3821.86</c:v>
                </c:pt>
                <c:pt idx="10">
                  <c:v>4610.09</c:v>
                </c:pt>
                <c:pt idx="11">
                  <c:v>4748.07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'Ceny_2021-2025_kraj'!$A$6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C7A665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rgbClr val="AB873F"/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'Ceny_2021-2025_kraj'!$B$6:$M$6</c:f>
              <c:numCache>
                <c:formatCode>#,##0</c:formatCode>
                <c:ptCount val="12"/>
                <c:pt idx="0">
                  <c:v>4751.6899999999996</c:v>
                </c:pt>
                <c:pt idx="1">
                  <c:v>4653.9399999999996</c:v>
                </c:pt>
                <c:pt idx="2">
                  <c:v>4547.12</c:v>
                </c:pt>
                <c:pt idx="3">
                  <c:v>4717.18</c:v>
                </c:pt>
                <c:pt idx="4">
                  <c:v>4665.59</c:v>
                </c:pt>
                <c:pt idx="5">
                  <c:v>4649.97</c:v>
                </c:pt>
                <c:pt idx="6">
                  <c:v>4632.5600000000004</c:v>
                </c:pt>
                <c:pt idx="7">
                  <c:v>4514.41</c:v>
                </c:pt>
                <c:pt idx="8">
                  <c:v>4402.3</c:v>
                </c:pt>
                <c:pt idx="9">
                  <c:v>3875.5</c:v>
                </c:pt>
                <c:pt idx="10">
                  <c:v>3629.53</c:v>
                </c:pt>
                <c:pt idx="11">
                  <c:v>3519.34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7"/>
          <c:order val="6"/>
          <c:tx>
            <c:strRef>
              <c:f>'Ceny_2021-2025_kraj'!$A$7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chemeClr val="accent3"/>
              </a:solidFill>
            </a:ln>
            <a:effectLst>
              <a:outerShdw blurRad="50800" dist="38100" dir="2700000" algn="ctr" rotWithShape="0">
                <a:srgbClr val="000000">
                  <a:alpha val="30000"/>
                </a:srgbClr>
              </a:outerShdw>
            </a:effectLst>
          </c:spPr>
          <c:marker>
            <c:symbol val="diamond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  <a:effectLst>
                <a:outerShdw blurRad="50800" dist="38100" dir="2700000" algn="ctr" rotWithShape="0">
                  <a:srgbClr val="000000">
                    <a:alpha val="30000"/>
                  </a:srgbClr>
                </a:outerShdw>
              </a:effectLst>
            </c:spPr>
          </c:marker>
          <c:dLbls>
            <c:dLbl>
              <c:idx val="9"/>
              <c:layout>
                <c:manualLayout>
                  <c:x val="-2.9834849933023263E-2"/>
                  <c:y val="2.929356373805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CD-4FBD-A265-6889548097F8}"/>
                </c:ext>
              </c:extLst>
            </c:dLbl>
            <c:dLbl>
              <c:idx val="10"/>
              <c:layout>
                <c:manualLayout>
                  <c:x val="-3.1446453887569434E-2"/>
                  <c:y val="2.929356373805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CD-4FBD-A265-6889548097F8}"/>
                </c:ext>
              </c:extLst>
            </c:dLbl>
            <c:dLbl>
              <c:idx val="11"/>
              <c:layout>
                <c:manualLayout>
                  <c:x val="-2.3066494017776999E-2"/>
                  <c:y val="3.700069283247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2CD-4FBD-A265-6889548097F8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ctr" rotWithShape="0">
                  <a:srgbClr val="000000">
                    <a:alpha val="40000"/>
                  </a:srgb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'Ceny_2021-2025_kraj'!$B$7:$M$7</c:f>
              <c:numCache>
                <c:formatCode>#,##0</c:formatCode>
                <c:ptCount val="12"/>
                <c:pt idx="0">
                  <c:v>3367.85</c:v>
                </c:pt>
                <c:pt idx="1">
                  <c:v>3279.24</c:v>
                </c:pt>
                <c:pt idx="2">
                  <c:v>3164.36</c:v>
                </c:pt>
                <c:pt idx="3">
                  <c:v>3024.4</c:v>
                </c:pt>
                <c:pt idx="4">
                  <c:v>3000.64</c:v>
                </c:pt>
                <c:pt idx="5">
                  <c:v>2843.35</c:v>
                </c:pt>
                <c:pt idx="6">
                  <c:v>2607.37</c:v>
                </c:pt>
                <c:pt idx="7">
                  <c:v>2393.33</c:v>
                </c:pt>
                <c:pt idx="8">
                  <c:v>2272.83</c:v>
                </c:pt>
                <c:pt idx="9">
                  <c:v>2128.63</c:v>
                </c:pt>
                <c:pt idx="10">
                  <c:v>2112.87</c:v>
                </c:pt>
                <c:pt idx="11">
                  <c:v>2182.2600000000002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FBD-A265-6889548097F8}"/>
            </c:ext>
          </c:extLst>
        </c:ser>
        <c:ser>
          <c:idx val="5"/>
          <c:order val="7"/>
          <c:tx>
            <c:strRef>
              <c:f>'Ceny_2021-2025_kraj'!$A$8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7"/>
              <c:layout>
                <c:manualLayout>
                  <c:x val="-2.7417444001204008E-2"/>
                  <c:y val="-3.0577882966941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6-4AA8-8880-9309D42F93EA}"/>
                </c:ext>
              </c:extLst>
            </c:dLbl>
            <c:dLbl>
              <c:idx val="8"/>
              <c:layout>
                <c:manualLayout>
                  <c:x val="-2.6125075643043057E-2"/>
                  <c:y val="-3.330154401090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E-4F2A-B2D6-ABA8470BE4D0}"/>
                </c:ext>
              </c:extLst>
            </c:dLbl>
            <c:dLbl>
              <c:idx val="9"/>
              <c:layout>
                <c:manualLayout>
                  <c:x val="-3.3657143060179577E-2"/>
                  <c:y val="2.580512696028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dLbl>
              <c:idx val="10"/>
              <c:layout>
                <c:manualLayout>
                  <c:x val="-3.0640651910296347E-2"/>
                  <c:y val="2.3372020693945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6-4E84-A7E6-D0A04134C92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'Ceny_2021-2025_kraj'!$B$8:$M$8</c:f>
              <c:numCache>
                <c:formatCode>#,##0</c:formatCode>
                <c:ptCount val="12"/>
                <c:pt idx="0">
                  <c:v>2296.56</c:v>
                </c:pt>
                <c:pt idx="1">
                  <c:v>2315.2800000000002</c:v>
                </c:pt>
                <c:pt idx="2">
                  <c:v>2279.0138753823085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'Ceny_2021-2025_kraj'!#REF!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'Ceny_2021-2025_kraj'!$B$3:$M$3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'Ceny_2021-2025_kraj'!#REF!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'Ceny_2021-2025_kraj'!#REF!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'Ceny_2021-2025_kraj'!$B$3:$M$3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'Ceny_2021-2025_kraj'!#REF!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v>2020</c:v>
                </c:tx>
                <c:spPr>
                  <a:ln>
                    <a:solidFill>
                      <a:schemeClr val="accent3"/>
                    </a:solidFill>
                  </a:ln>
                </c:spPr>
                <c:marker>
                  <c:symbol val="diamond"/>
                  <c:size val="6"/>
                  <c:spPr>
                    <a:solidFill>
                      <a:schemeClr val="accent3">
                        <a:lumMod val="75000"/>
                      </a:schemeClr>
                    </a:solidFill>
                    <a:ln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dLbls>
                  <c:dLbl>
                    <c:idx val="2"/>
                    <c:layout>
                      <c:manualLayout>
                        <c:x val="-2.3376878552301708E-2"/>
                        <c:y val="-2.2551603160157661E-2"/>
                      </c:manualLayout>
                    </c:layout>
                    <c:tx>
                      <c:rich>
                        <a:bodyPr wrap="square" lIns="38100" tIns="19050" rIns="38100" bIns="19050" anchor="ctr">
                          <a:spAutoFit/>
                        </a:bodyPr>
                        <a:lstStyle/>
                        <a:p>
                          <a:pPr>
                            <a:defRPr b="1">
                              <a:solidFill>
                                <a:schemeClr val="accent1">
                                  <a:lumMod val="50000"/>
                                </a:schemeClr>
                              </a:solidFill>
                            </a:defRPr>
                          </a:pPr>
                          <a:fld id="{6F222835-6D6B-4CE6-987A-0A63CA80F02B}" type="VALUE">
                            <a:rPr lang="en-US">
                              <a:solidFill>
                                <a:schemeClr val="accent3">
                                  <a:lumMod val="50000"/>
                                </a:schemeClr>
                              </a:solidFill>
                            </a:rPr>
                            <a:pPr>
                              <a:defRPr b="1">
                                <a:solidFill>
                                  <a:schemeClr val="accent1">
                                    <a:lumMod val="50000"/>
                                  </a:schemeClr>
                                </a:solidFill>
                              </a:defRPr>
                            </a:pPr>
                            <a:t>[WARTOŚĆ]</a:t>
                          </a:fld>
                          <a:endParaRPr lang="pl-PL"/>
                        </a:p>
                      </c:rich>
                    </c:tx>
                    <c:spPr>
                      <a:solidFill>
                        <a:schemeClr val="accent3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A6B3-4366-AC59-EC82BF58CFE1}"/>
                      </c:ext>
                    </c:extLst>
                  </c:dLbl>
                  <c:dLbl>
                    <c:idx val="7"/>
                    <c:layout>
                      <c:manualLayout>
                        <c:x val="-3.0959927150425337E-2"/>
                        <c:y val="2.5356454720616477E-2"/>
                      </c:manualLayout>
                    </c:layout>
                    <c:tx>
                      <c:rich>
                        <a:bodyPr/>
                        <a:lstStyle/>
                        <a:p>
                          <a:fld id="{0AA1B548-ECD2-4315-B500-35F47B8B3E18}" type="VALUE">
                            <a:rPr lang="en-US">
                              <a:solidFill>
                                <a:schemeClr val="accent3">
                                  <a:lumMod val="50000"/>
                                </a:schemeClr>
                              </a:solidFill>
                            </a:rPr>
                            <a:pPr/>
                            <a:t>[WARTOŚĆ]</a:t>
                          </a:fld>
                          <a:endParaRPr lang="pl-PL"/>
                        </a:p>
                      </c:rich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48A6-45C9-BBDE-9C3D1724837D}"/>
                      </c:ext>
                    </c:extLst>
                  </c:dLbl>
                  <c:dLbl>
                    <c:idx val="9"/>
                    <c:layout>
                      <c:manualLayout>
                        <c:x val="-3.3863859819388803E-2"/>
                        <c:y val="2.5439999190852589E-2"/>
                      </c:manualLayout>
                    </c:layout>
                    <c:spPr>
                      <a:solidFill>
                        <a:schemeClr val="accent3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>
                            <a:solidFill>
                              <a:schemeClr val="accent3">
                                <a:lumMod val="50000"/>
                              </a:schemeClr>
                            </a:solidFill>
                          </a:defRPr>
                        </a:pPr>
                        <a:endParaRPr lang="pl-PL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2D3B-48E3-86BA-454346DDDC52}"/>
                      </c:ext>
                    </c:extLst>
                  </c:dLbl>
                  <c:dLbl>
                    <c:idx val="10"/>
                    <c:layout>
                      <c:manualLayout>
                        <c:x val="-3.0640651910296347E-2"/>
                        <c:y val="2.5439999190852589E-2"/>
                      </c:manualLayout>
                    </c:layout>
                    <c:tx>
                      <c:rich>
                        <a:bodyPr/>
                        <a:lstStyle/>
                        <a:p>
                          <a:fld id="{C794EC83-6486-4BAD-9F62-4593DE857F60}" type="VALUE">
                            <a:rPr lang="en-US">
                              <a:solidFill>
                                <a:schemeClr val="accent3">
                                  <a:lumMod val="50000"/>
                                </a:schemeClr>
                              </a:solidFill>
                            </a:rPr>
                            <a:pPr/>
                            <a:t>[WARTOŚĆ]</a:t>
                          </a:fld>
                          <a:endParaRPr lang="pl-PL"/>
                        </a:p>
                      </c:rich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0-2D3B-48E3-86BA-454346DDDC52}"/>
                      </c:ext>
                    </c:extLst>
                  </c:dLbl>
                  <c:dLbl>
                    <c:idx val="11"/>
                    <c:tx>
                      <c:rich>
                        <a:bodyPr/>
                        <a:lstStyle/>
                        <a:p>
                          <a:fld id="{A6079756-59AF-454E-ACF3-AE9B22D70ADA}" type="VALUE">
                            <a:rPr lang="en-US">
                              <a:solidFill>
                                <a:schemeClr val="accent3">
                                  <a:lumMod val="50000"/>
                                </a:schemeClr>
                              </a:solidFill>
                            </a:rPr>
                            <a:pPr/>
                            <a:t>[WARTOŚĆ]</a:t>
                          </a:fld>
                          <a:endParaRPr lang="pl-PL"/>
                        </a:p>
                      </c:rich>
                    </c:tx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2D3B-48E3-86BA-454346DDDC52}"/>
                      </c:ext>
                    </c:extLst>
                  </c:dLbl>
                  <c:spPr>
                    <a:solidFill>
                      <a:schemeClr val="accent3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/>
                      </a:pPr>
                      <a:endParaRPr lang="pl-PL"/>
                    </a:p>
                  </c:txPr>
                  <c:dLblPos val="t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'Ceny_2021-2025_kraj'!$B$3:$M$3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'Ceny_2021-2025_kraj'!#REF!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635-4856-8CA7-0B07AC1AA2CE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5.1132755920370691E-2"/>
              <c:y val="9.21070544008569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4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4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 panose="020B0604020202020204" pitchFamily="34" charset="0"/>
              </a:defRPr>
            </a:pPr>
            <a:endParaRPr lang="pl-PL"/>
          </a:p>
        </c:txPr>
      </c:legendEntry>
      <c:layout>
        <c:manualLayout>
          <c:xMode val="edge"/>
          <c:yMode val="edge"/>
          <c:x val="0.22092546471343985"/>
          <c:y val="0.91171269893232698"/>
          <c:w val="0.50502030953477584"/>
          <c:h val="8.828723888852736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bg1">
          <a:lumMod val="6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</a:t>
            </a:r>
            <a:r>
              <a:rPr lang="pl-PL" b="1">
                <a:solidFill>
                  <a:sysClr val="windowText" lastClr="000000"/>
                </a:solidFill>
              </a:rPr>
              <a:t>ielkość</a:t>
            </a:r>
            <a:r>
              <a:rPr lang="pl-PL" b="1" baseline="0">
                <a:solidFill>
                  <a:sysClr val="windowText" lastClr="000000"/>
                </a:solidFill>
              </a:rPr>
              <a:t> sprzedaży cukru w latach 2021 - 2025 (na rynku krajowym) - źródło ZSRIR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p3d/>
      </c:spPr>
    </c:sideWall>
    <c:backWall>
      <c:thickness val="0"/>
      <c:spPr>
        <a:noFill/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'Obroty_2021-2025_kraj'!$A$4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'Obroty_2021-2025_kraj'!$B$3:$M$3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'Obroty_2021-2025_kraj'!$B$4:$M$4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A-42BC-A6D8-7C9CC7950BE6}"/>
            </c:ext>
          </c:extLst>
        </c:ser>
        <c:ser>
          <c:idx val="1"/>
          <c:order val="1"/>
          <c:tx>
            <c:strRef>
              <c:f>'Obroty_2021-2025_kraj'!$A$5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'Obroty_2021-2025_kraj'!$B$3:$M$3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'Obroty_2021-2025_kraj'!$B$5:$M$5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A-42BC-A6D8-7C9CC7950BE6}"/>
            </c:ext>
          </c:extLst>
        </c:ser>
        <c:ser>
          <c:idx val="2"/>
          <c:order val="2"/>
          <c:tx>
            <c:strRef>
              <c:f>'Obroty_2021-2025_kraj'!$A$6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B873F"/>
            </a:solidFill>
            <a:ln>
              <a:noFill/>
            </a:ln>
            <a:effectLst/>
            <a:sp3d/>
          </c:spPr>
          <c:invertIfNegative val="0"/>
          <c:cat>
            <c:strRef>
              <c:f>'Obroty_2021-2025_kraj'!$B$3:$M$3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'Obroty_2021-2025_kraj'!$B$6:$M$6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A-42BC-A6D8-7C9CC7950BE6}"/>
            </c:ext>
          </c:extLst>
        </c:ser>
        <c:ser>
          <c:idx val="3"/>
          <c:order val="3"/>
          <c:tx>
            <c:strRef>
              <c:f>'Obroty_2021-2025_kraj'!$A$7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'Obroty_2021-2025_kraj'!$B$3:$M$3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'Obroty_2021-2025_kraj'!$B$7:$M$7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  <c:pt idx="8">
                  <c:v>131670.22</c:v>
                </c:pt>
                <c:pt idx="9">
                  <c:v>145920.19</c:v>
                </c:pt>
                <c:pt idx="10">
                  <c:v>133257.49</c:v>
                </c:pt>
                <c:pt idx="11">
                  <c:v>91551.74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A-42BC-A6D8-7C9CC7950BE6}"/>
            </c:ext>
          </c:extLst>
        </c:ser>
        <c:ser>
          <c:idx val="4"/>
          <c:order val="4"/>
          <c:tx>
            <c:strRef>
              <c:f>'Obroty_2021-2025_kraj'!$A$8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>
              <a:outerShdw blurRad="76200" dir="18900000" kx="-1200000" algn="bl" rotWithShape="0">
                <a:prstClr val="black">
                  <a:alpha val="25000"/>
                </a:prstClr>
              </a:outerShdw>
            </a:effectLst>
            <a:sp3d/>
          </c:spPr>
          <c:invertIfNegative val="0"/>
          <c:cat>
            <c:strRef>
              <c:f>'Obroty_2021-2025_kraj'!$B$3:$M$3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'Obroty_2021-2025_kraj'!$B$8:$M$8</c:f>
              <c:numCache>
                <c:formatCode>#,##0</c:formatCode>
                <c:ptCount val="12"/>
                <c:pt idx="0">
                  <c:v>114612.91</c:v>
                </c:pt>
                <c:pt idx="1">
                  <c:v>109675.57</c:v>
                </c:pt>
                <c:pt idx="2">
                  <c:v>119955.20999999999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A-42BC-A6D8-7C9CC7950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8323520"/>
        <c:axId val="698323848"/>
        <c:axId val="0"/>
      </c:bar3DChart>
      <c:catAx>
        <c:axId val="6983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8323848"/>
        <c:crosses val="autoZero"/>
        <c:auto val="1"/>
        <c:lblAlgn val="ctr"/>
        <c:lblOffset val="100"/>
        <c:noMultiLvlLbl val="0"/>
      </c:catAx>
      <c:valAx>
        <c:axId val="69832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6.6013138249380834E-2"/>
              <c:y val="5.06992670397570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832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33141704450608"/>
          <c:y val="0.92375822708743272"/>
          <c:w val="0.47763695815759039"/>
          <c:h val="5.8981792532770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8</xdr:row>
      <xdr:rowOff>123825</xdr:rowOff>
    </xdr:from>
    <xdr:to>
      <xdr:col>12</xdr:col>
      <xdr:colOff>552449</xdr:colOff>
      <xdr:row>36</xdr:row>
      <xdr:rowOff>142874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133350</xdr:rowOff>
    </xdr:from>
    <xdr:to>
      <xdr:col>12</xdr:col>
      <xdr:colOff>523875</xdr:colOff>
      <xdr:row>35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147252</xdr:rowOff>
    </xdr:from>
    <xdr:to>
      <xdr:col>5</xdr:col>
      <xdr:colOff>586739</xdr:colOff>
      <xdr:row>30</xdr:row>
      <xdr:rowOff>101789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18902"/>
          <a:ext cx="7082789" cy="4078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/>
  </sheetViews>
  <sheetFormatPr defaultColWidth="9.140625" defaultRowHeight="12.75"/>
  <cols>
    <col min="1" max="1" width="7.85546875" style="74" customWidth="1"/>
    <col min="2" max="2" width="19.28515625" style="74" customWidth="1"/>
    <col min="3" max="3" width="18.7109375" style="74" customWidth="1"/>
    <col min="4" max="4" width="21" style="74" customWidth="1"/>
    <col min="5" max="5" width="9.140625" style="74"/>
    <col min="6" max="6" width="13.42578125" style="74" customWidth="1"/>
    <col min="7" max="7" width="11.28515625" style="74" customWidth="1"/>
    <col min="8" max="16384" width="9.140625" style="74"/>
  </cols>
  <sheetData>
    <row r="1" spans="2:36" ht="8.25" customHeight="1">
      <c r="B1" s="105"/>
      <c r="C1" s="105"/>
      <c r="D1" s="105"/>
      <c r="E1" s="106"/>
      <c r="F1" s="106"/>
      <c r="G1" s="106"/>
      <c r="L1" s="75"/>
      <c r="M1" s="75"/>
      <c r="N1" s="75"/>
      <c r="O1" s="75"/>
      <c r="P1" s="75"/>
      <c r="Q1" s="75"/>
      <c r="R1" s="75"/>
      <c r="S1" s="75"/>
      <c r="T1" s="75"/>
    </row>
    <row r="2" spans="2:36" ht="15.75">
      <c r="B2" s="105"/>
      <c r="C2" s="105"/>
      <c r="D2" s="107" t="s">
        <v>61</v>
      </c>
      <c r="E2" s="106"/>
      <c r="F2" s="106"/>
      <c r="G2" s="106"/>
      <c r="L2" s="75"/>
      <c r="M2" s="75"/>
      <c r="N2" s="75"/>
      <c r="O2" s="75"/>
      <c r="P2" s="75"/>
      <c r="Q2" s="75"/>
      <c r="R2" s="75"/>
      <c r="S2" s="75"/>
      <c r="T2" s="75"/>
      <c r="AI2" s="76"/>
      <c r="AJ2" s="76"/>
    </row>
    <row r="3" spans="2:36" ht="17.25" customHeight="1">
      <c r="B3" s="105"/>
      <c r="C3" s="105"/>
      <c r="D3" s="107" t="s">
        <v>72</v>
      </c>
      <c r="E3" s="105"/>
      <c r="F3" s="106"/>
      <c r="G3" s="106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AI3" s="76"/>
      <c r="AJ3" s="76"/>
    </row>
    <row r="4" spans="2:36" ht="15.75">
      <c r="B4" s="106"/>
      <c r="C4" s="106"/>
      <c r="D4" s="108" t="s">
        <v>62</v>
      </c>
      <c r="E4" s="106"/>
      <c r="F4" s="106"/>
      <c r="G4" s="106"/>
      <c r="H4" s="78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2:36" ht="15.75">
      <c r="B5" s="77"/>
      <c r="C5" s="77"/>
      <c r="D5" s="77"/>
      <c r="E5" s="77"/>
      <c r="F5" s="77"/>
      <c r="G5" s="77"/>
      <c r="H5" s="78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2:36" ht="18" customHeight="1">
      <c r="B6" s="79" t="s">
        <v>0</v>
      </c>
      <c r="C6" s="75"/>
      <c r="D6" s="75"/>
      <c r="E6" s="75"/>
      <c r="F6" s="75"/>
      <c r="G6" s="77"/>
      <c r="H6" s="78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2:36" ht="16.5" customHeight="1">
      <c r="B7" s="75"/>
      <c r="C7" s="75"/>
      <c r="D7" s="75"/>
      <c r="E7" s="75"/>
      <c r="F7" s="75"/>
      <c r="G7" s="77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2:36" ht="18.75" customHeight="1">
      <c r="B8" s="75"/>
      <c r="C8" s="75"/>
      <c r="D8" s="75"/>
      <c r="E8" s="75"/>
      <c r="F8" s="75"/>
      <c r="G8" s="77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2:36" s="73" customFormat="1" ht="33" customHeight="1">
      <c r="B9" s="96" t="s">
        <v>57</v>
      </c>
      <c r="C9" s="8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36" s="73" customFormat="1" ht="23.25" customHeight="1">
      <c r="B10" s="8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36">
      <c r="B11" s="75"/>
      <c r="C11" s="75"/>
      <c r="D11" s="75"/>
      <c r="E11" s="75"/>
      <c r="F11" s="75"/>
      <c r="G11" s="77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2:36" ht="23.25">
      <c r="B12" s="82" t="s">
        <v>94</v>
      </c>
      <c r="C12" s="9"/>
      <c r="D12" s="83"/>
      <c r="E12" s="222" t="s">
        <v>95</v>
      </c>
      <c r="F12" s="222"/>
      <c r="G12" s="222"/>
      <c r="Q12" s="75"/>
      <c r="R12" s="75"/>
      <c r="S12" s="75"/>
      <c r="T12" s="75"/>
    </row>
    <row r="13" spans="2:36">
      <c r="B13" s="75"/>
      <c r="C13" s="75"/>
      <c r="D13" s="75"/>
      <c r="E13" s="75"/>
      <c r="F13" s="75"/>
      <c r="G13" s="77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2:36">
      <c r="B14" s="75"/>
      <c r="C14" s="75"/>
      <c r="D14" s="75"/>
      <c r="E14" s="75"/>
      <c r="F14" s="75"/>
      <c r="G14" s="77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2:36" ht="26.25">
      <c r="B15" s="97" t="s">
        <v>96</v>
      </c>
      <c r="C15" s="84"/>
      <c r="D15" s="85"/>
      <c r="E15" s="84"/>
      <c r="F15" s="84"/>
      <c r="G15" s="9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2:36" ht="15">
      <c r="B16" s="86"/>
      <c r="C16" s="86"/>
      <c r="D16" s="86"/>
      <c r="E16" s="86"/>
      <c r="F16" s="86"/>
      <c r="G16" s="77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2:20" ht="15">
      <c r="B17" s="86" t="s">
        <v>58</v>
      </c>
      <c r="C17" s="86"/>
      <c r="D17" s="86"/>
      <c r="E17" s="86"/>
      <c r="F17" s="86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2:20" ht="15">
      <c r="B18" s="86" t="s">
        <v>1</v>
      </c>
      <c r="C18" s="86"/>
      <c r="D18" s="86"/>
      <c r="E18" s="86"/>
      <c r="F18" s="8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2:20" ht="15">
      <c r="B19" s="87" t="s">
        <v>54</v>
      </c>
      <c r="C19" s="87"/>
      <c r="D19" s="87"/>
      <c r="E19" s="87"/>
      <c r="F19" s="87"/>
      <c r="G19" s="88"/>
      <c r="H19" s="88"/>
      <c r="I19" s="88"/>
      <c r="J19" s="88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2:20" ht="15">
      <c r="B20" s="86" t="s">
        <v>2</v>
      </c>
      <c r="C20" s="86"/>
      <c r="D20" s="86"/>
      <c r="E20" s="86"/>
      <c r="F20" s="86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2:20" ht="15">
      <c r="B21" s="86" t="s">
        <v>3</v>
      </c>
      <c r="C21" s="86"/>
      <c r="D21" s="86"/>
      <c r="E21" s="86"/>
      <c r="F21" s="86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2:20" ht="15">
      <c r="B22" s="86" t="s">
        <v>75</v>
      </c>
      <c r="C22" s="86"/>
      <c r="D22" s="86"/>
      <c r="E22" s="86"/>
      <c r="F22" s="86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2:20" ht="15">
      <c r="B23" s="86"/>
      <c r="C23" s="86"/>
      <c r="D23" s="86"/>
      <c r="E23" s="86"/>
      <c r="F23" s="86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2:20" ht="15">
      <c r="B24" s="86"/>
      <c r="C24" s="8"/>
      <c r="D24" s="86"/>
      <c r="E24" s="86"/>
      <c r="F24" s="86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2:20" ht="15">
      <c r="B25" s="86"/>
      <c r="C25" s="8"/>
      <c r="D25" s="86"/>
      <c r="E25" s="86"/>
      <c r="F25" s="86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2:20" ht="15">
      <c r="B26" s="87"/>
      <c r="C26" s="86"/>
      <c r="D26" s="86"/>
      <c r="E26" s="86"/>
      <c r="F26" s="86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2:20" ht="15">
      <c r="B27" s="87" t="s">
        <v>55</v>
      </c>
      <c r="C27" s="87" t="s">
        <v>70</v>
      </c>
      <c r="D27" s="87"/>
      <c r="E27" s="87"/>
      <c r="F27" s="87"/>
      <c r="G27" s="88"/>
      <c r="H27" s="88"/>
      <c r="I27" s="88"/>
      <c r="J27" s="88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2:20" ht="15">
      <c r="B28" s="86" t="s">
        <v>56</v>
      </c>
      <c r="C28" s="104" t="s">
        <v>71</v>
      </c>
      <c r="D28" s="86"/>
      <c r="E28" s="86"/>
      <c r="F28" s="86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2:20" ht="15">
      <c r="B29" s="86" t="s">
        <v>74</v>
      </c>
      <c r="C29" s="86" t="s">
        <v>73</v>
      </c>
      <c r="D29" s="86"/>
      <c r="E29" s="86"/>
      <c r="F29" s="86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2:20" ht="15">
      <c r="B30" s="86"/>
      <c r="C30" s="86"/>
      <c r="D30" s="86"/>
      <c r="E30" s="86"/>
      <c r="F30" s="86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2:20" ht="15">
      <c r="B31" s="89" t="s">
        <v>63</v>
      </c>
      <c r="C31" s="90"/>
      <c r="D31" s="90"/>
      <c r="E31" s="90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75"/>
      <c r="R31" s="75"/>
      <c r="S31" s="75"/>
      <c r="T31" s="75"/>
    </row>
    <row r="32" spans="2:20" ht="15">
      <c r="B32" s="92" t="s">
        <v>64</v>
      </c>
      <c r="C32" s="90"/>
      <c r="D32" s="90"/>
      <c r="E32" s="90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75"/>
      <c r="R32" s="75"/>
      <c r="S32" s="75"/>
      <c r="T32" s="75"/>
    </row>
    <row r="33" spans="2:20" ht="15.75">
      <c r="B33" s="92" t="s">
        <v>65</v>
      </c>
      <c r="C33" s="86"/>
      <c r="D33" s="86"/>
      <c r="E33" s="86"/>
      <c r="F33" s="86"/>
      <c r="G33" s="75"/>
      <c r="H33" s="75"/>
      <c r="I33" s="75"/>
      <c r="J33" s="75"/>
      <c r="K33" s="75"/>
      <c r="L33" s="75"/>
      <c r="M33" s="75"/>
      <c r="N33" s="93"/>
      <c r="O33" s="75"/>
      <c r="P33" s="75"/>
      <c r="Q33" s="75"/>
      <c r="R33" s="75"/>
      <c r="S33" s="75"/>
      <c r="T33" s="75"/>
    </row>
    <row r="34" spans="2:20" ht="15.75">
      <c r="B34" s="86"/>
      <c r="C34" s="86"/>
      <c r="D34" s="86"/>
      <c r="E34" s="86"/>
      <c r="F34" s="86"/>
      <c r="G34" s="75"/>
      <c r="H34" s="75"/>
      <c r="I34" s="75"/>
      <c r="J34" s="75"/>
      <c r="K34" s="75"/>
      <c r="L34" s="75"/>
      <c r="M34" s="75"/>
      <c r="N34" s="93"/>
      <c r="O34" s="75"/>
      <c r="P34" s="75"/>
      <c r="Q34" s="75"/>
      <c r="R34" s="75"/>
      <c r="S34" s="75"/>
      <c r="T34" s="75"/>
    </row>
    <row r="35" spans="2:20" ht="15.75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93"/>
      <c r="O35" s="75"/>
      <c r="P35" s="75"/>
      <c r="Q35" s="75"/>
      <c r="R35" s="75"/>
      <c r="S35" s="75"/>
      <c r="T35" s="75"/>
    </row>
    <row r="36" spans="2:20" ht="15.75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93"/>
      <c r="O36" s="75"/>
      <c r="P36" s="75"/>
      <c r="Q36" s="75"/>
      <c r="R36" s="75"/>
      <c r="S36" s="75"/>
      <c r="T36" s="75"/>
    </row>
    <row r="37" spans="2:20" ht="15.75">
      <c r="B37" s="94"/>
      <c r="C37" s="94"/>
      <c r="D37" s="94"/>
      <c r="E37" s="94"/>
      <c r="F37" s="94"/>
      <c r="G37" s="94"/>
      <c r="H37" s="94"/>
      <c r="I37" s="94"/>
      <c r="J37" s="94"/>
      <c r="K37" s="94"/>
      <c r="N37" s="95"/>
    </row>
    <row r="38" spans="2:20" ht="15.75">
      <c r="B38" s="94"/>
      <c r="C38" s="94"/>
      <c r="D38" s="94"/>
      <c r="E38" s="94"/>
      <c r="F38" s="94"/>
      <c r="G38" s="94"/>
      <c r="H38" s="94"/>
      <c r="I38" s="94"/>
      <c r="J38" s="94"/>
      <c r="K38" s="94"/>
      <c r="N38" s="95"/>
    </row>
    <row r="39" spans="2:20"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2:20"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2:20"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2:20"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2:20">
      <c r="B43" s="94"/>
      <c r="C43" s="94"/>
      <c r="D43" s="94"/>
      <c r="E43" s="94"/>
      <c r="F43" s="94"/>
      <c r="G43" s="94"/>
      <c r="H43" s="94"/>
      <c r="I43" s="94"/>
      <c r="J43" s="94"/>
      <c r="K43" s="9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showGridLines="0" workbookViewId="0">
      <selection activeCell="B8" sqref="B8"/>
    </sheetView>
  </sheetViews>
  <sheetFormatPr defaultRowHeight="15"/>
  <cols>
    <col min="1" max="1" width="1.5703125" style="202" customWidth="1"/>
    <col min="2" max="2" width="22.28515625" style="202" customWidth="1"/>
    <col min="3" max="3" width="76.140625" style="202" customWidth="1"/>
    <col min="4" max="4" width="1.5703125" style="202" customWidth="1"/>
    <col min="5" max="16384" width="9.140625" style="202"/>
  </cols>
  <sheetData>
    <row r="1" spans="2:3" ht="13.35" customHeight="1"/>
    <row r="2" spans="2:3" ht="337.9" customHeight="1">
      <c r="B2" s="223" t="s">
        <v>84</v>
      </c>
      <c r="C2" s="224"/>
    </row>
    <row r="3" spans="2:3" ht="4.1500000000000004" customHeight="1"/>
    <row r="4" spans="2:3" ht="4.5" customHeight="1"/>
  </sheetData>
  <mergeCells count="1">
    <mergeCell ref="B2:C2"/>
  </mergeCells>
  <pageMargins left="0.39370078740157483" right="0.39370078740157483" top="0.39370078740157483" bottom="0.39370078740157483" header="0.39370078740157483" footer="0.39370078740157483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M20"/>
  <sheetViews>
    <sheetView showGridLines="0" zoomScaleNormal="100" workbookViewId="0">
      <selection activeCell="A2" sqref="A2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3" ht="24.95" customHeight="1">
      <c r="A1" s="211" t="s">
        <v>53</v>
      </c>
    </row>
    <row r="2" spans="1:13" ht="24.95" customHeight="1" thickBot="1">
      <c r="B2" s="6"/>
      <c r="C2" s="6"/>
      <c r="D2" s="125"/>
      <c r="E2" s="125"/>
      <c r="F2" s="125"/>
      <c r="G2" s="125"/>
      <c r="H2" s="125"/>
      <c r="I2" s="125"/>
      <c r="J2" s="125"/>
      <c r="K2" s="127"/>
    </row>
    <row r="3" spans="1:13" ht="33" customHeight="1" thickBot="1">
      <c r="A3" s="13" t="s">
        <v>49</v>
      </c>
      <c r="B3" s="14" t="s">
        <v>40</v>
      </c>
      <c r="C3" s="15"/>
      <c r="D3" s="146" t="s">
        <v>41</v>
      </c>
      <c r="E3" s="148" t="s">
        <v>42</v>
      </c>
      <c r="F3" s="149"/>
      <c r="G3" s="150" t="s">
        <v>41</v>
      </c>
      <c r="H3" s="151" t="s">
        <v>29</v>
      </c>
      <c r="I3" s="152"/>
      <c r="J3" s="125"/>
      <c r="K3" s="127"/>
    </row>
    <row r="4" spans="1:13" ht="31.5" customHeight="1" thickBot="1">
      <c r="A4" s="98" t="s">
        <v>30</v>
      </c>
      <c r="B4" s="24" t="s">
        <v>104</v>
      </c>
      <c r="C4" s="145" t="s">
        <v>85</v>
      </c>
      <c r="D4" s="147" t="s">
        <v>32</v>
      </c>
      <c r="E4" s="153" t="str">
        <f>B4</f>
        <v>marzec         2025</v>
      </c>
      <c r="F4" s="154" t="s">
        <v>85</v>
      </c>
      <c r="G4" s="147" t="s">
        <v>33</v>
      </c>
      <c r="H4" s="155" t="str">
        <f>B4</f>
        <v>marzec         2025</v>
      </c>
      <c r="I4" s="156" t="str">
        <f>C4</f>
        <v>luty         2025</v>
      </c>
      <c r="J4" s="125"/>
      <c r="K4" s="127"/>
    </row>
    <row r="5" spans="1:13" ht="23.25" customHeight="1">
      <c r="A5" s="16" t="s">
        <v>31</v>
      </c>
      <c r="B5" s="99"/>
      <c r="C5" s="100"/>
      <c r="D5" s="136"/>
      <c r="E5" s="157"/>
      <c r="F5" s="157"/>
      <c r="G5" s="158"/>
      <c r="H5" s="159"/>
      <c r="I5" s="160"/>
      <c r="J5" s="125"/>
      <c r="K5" s="127"/>
      <c r="M5" s="11"/>
    </row>
    <row r="6" spans="1:13" ht="19.5" customHeight="1" thickBot="1">
      <c r="A6" s="101" t="s">
        <v>34</v>
      </c>
      <c r="B6" s="143">
        <v>2279.0138753823085</v>
      </c>
      <c r="C6" s="183">
        <v>2315.2775121507329</v>
      </c>
      <c r="D6" s="144">
        <f>(B6-C6)/C6*100</f>
        <v>-1.5662760329209116</v>
      </c>
      <c r="E6" s="161">
        <v>26004.53</v>
      </c>
      <c r="F6" s="188">
        <v>21267.65</v>
      </c>
      <c r="G6" s="162">
        <f>(E6-F6)/F6*100</f>
        <v>22.272700556949154</v>
      </c>
      <c r="H6" s="163">
        <f>E6/$E$10*100</f>
        <v>21.678533179175794</v>
      </c>
      <c r="I6" s="164">
        <f>F6/$F$10*100</f>
        <v>19.391419620613778</v>
      </c>
      <c r="J6" s="125"/>
      <c r="K6" s="127"/>
    </row>
    <row r="7" spans="1:13" ht="23.25" customHeight="1">
      <c r="A7" s="140" t="s">
        <v>43</v>
      </c>
      <c r="B7" s="137"/>
      <c r="C7" s="137"/>
      <c r="D7" s="138"/>
      <c r="E7" s="165"/>
      <c r="F7" s="165"/>
      <c r="G7" s="166"/>
      <c r="H7" s="167"/>
      <c r="I7" s="176"/>
      <c r="J7" s="125"/>
      <c r="K7" s="127"/>
    </row>
    <row r="8" spans="1:13" ht="17.25" customHeight="1">
      <c r="A8" s="177" t="s">
        <v>44</v>
      </c>
      <c r="B8" s="141">
        <v>2156.669057633078</v>
      </c>
      <c r="C8" s="184">
        <v>2219.6271704554106</v>
      </c>
      <c r="D8" s="142">
        <f t="shared" ref="D8:D9" si="0">(B8-C8)/C8*100</f>
        <v>-2.8364273811540714</v>
      </c>
      <c r="E8" s="168">
        <v>25952.68</v>
      </c>
      <c r="F8" s="168">
        <v>23213.1</v>
      </c>
      <c r="G8" s="169">
        <f t="shared" ref="G8:G10" si="1">(E8-F8)/F8*100</f>
        <v>11.801870495539166</v>
      </c>
      <c r="H8" s="170">
        <f t="shared" ref="H8:H9" si="2">E8/$E$10*100</f>
        <v>21.635308712310206</v>
      </c>
      <c r="I8" s="178">
        <f>F8/$F$10*100</f>
        <v>21.165242177451184</v>
      </c>
      <c r="J8" s="125"/>
      <c r="K8" s="127"/>
    </row>
    <row r="9" spans="1:13" ht="17.25" customHeight="1" thickBot="1">
      <c r="A9" s="139" t="s">
        <v>45</v>
      </c>
      <c r="B9" s="143">
        <v>2178.9908470426221</v>
      </c>
      <c r="C9" s="185">
        <v>2157.7389905084488</v>
      </c>
      <c r="D9" s="144">
        <f t="shared" si="0"/>
        <v>0.98491321831124745</v>
      </c>
      <c r="E9" s="171">
        <v>67998</v>
      </c>
      <c r="F9" s="189">
        <v>65194.82</v>
      </c>
      <c r="G9" s="179">
        <f t="shared" si="1"/>
        <v>4.2996974299491892</v>
      </c>
      <c r="H9" s="172">
        <f t="shared" si="2"/>
        <v>56.686158108514007</v>
      </c>
      <c r="I9" s="199">
        <f>F9/$F$10*100</f>
        <v>59.443338201935028</v>
      </c>
      <c r="J9" s="125"/>
      <c r="K9" s="127"/>
    </row>
    <row r="10" spans="1:13" ht="21.95" customHeight="1" thickBot="1">
      <c r="A10" s="102"/>
      <c r="B10" s="102"/>
      <c r="C10" s="102"/>
      <c r="D10" s="103" t="s">
        <v>35</v>
      </c>
      <c r="E10" s="186">
        <f>SUM(E6:E9)</f>
        <v>119955.20999999999</v>
      </c>
      <c r="F10" s="187">
        <f>SUM(F6:F9)</f>
        <v>109675.57</v>
      </c>
      <c r="G10" s="173">
        <f t="shared" si="1"/>
        <v>9.3727709826354069</v>
      </c>
      <c r="H10" s="174">
        <f>H6+H8+H9</f>
        <v>100</v>
      </c>
      <c r="I10" s="200">
        <f>I6+I8+I9</f>
        <v>100</v>
      </c>
      <c r="J10" s="125"/>
      <c r="K10" s="127"/>
    </row>
    <row r="11" spans="1:13" ht="15.75">
      <c r="A11" s="180"/>
      <c r="B11" s="6"/>
      <c r="C11" s="6"/>
      <c r="D11" s="125"/>
      <c r="E11" s="125"/>
      <c r="F11" s="175"/>
      <c r="G11" s="125"/>
      <c r="H11" s="125"/>
      <c r="I11" s="125"/>
      <c r="J11" s="125"/>
      <c r="K11" s="127"/>
    </row>
    <row r="12" spans="1:13" ht="15.75" customHeight="1">
      <c r="A12" s="17" t="s">
        <v>47</v>
      </c>
      <c r="B12" s="6"/>
      <c r="C12" s="6"/>
      <c r="D12" s="125"/>
      <c r="E12" s="125"/>
      <c r="F12" s="125"/>
      <c r="G12" s="125"/>
      <c r="H12" s="125"/>
      <c r="I12" s="125"/>
      <c r="J12" s="125"/>
      <c r="K12" s="127"/>
    </row>
    <row r="13" spans="1:13" ht="18" customHeight="1">
      <c r="A13" s="6" t="s">
        <v>48</v>
      </c>
      <c r="B13" s="6"/>
      <c r="C13" s="6"/>
      <c r="D13" s="125"/>
      <c r="E13" s="125"/>
      <c r="F13" s="125"/>
      <c r="G13" s="125"/>
      <c r="H13" s="125"/>
      <c r="I13" s="125"/>
      <c r="J13" s="125"/>
      <c r="K13" s="127"/>
    </row>
    <row r="14" spans="1:13">
      <c r="A14" s="6"/>
      <c r="B14" s="6"/>
      <c r="C14" s="6"/>
      <c r="D14" s="125"/>
      <c r="E14" s="125"/>
      <c r="F14" s="125"/>
      <c r="G14" s="125"/>
      <c r="H14" s="125"/>
      <c r="I14" s="125"/>
      <c r="J14" s="125"/>
      <c r="K14" s="127"/>
    </row>
    <row r="15" spans="1:13" ht="15.75">
      <c r="A15" s="18"/>
      <c r="B15" s="6"/>
      <c r="C15" s="6"/>
      <c r="D15" s="125"/>
      <c r="E15" s="125"/>
      <c r="F15" s="125"/>
      <c r="G15" s="125"/>
      <c r="H15" s="125"/>
      <c r="I15" s="125"/>
      <c r="J15" s="125"/>
      <c r="K15" s="127"/>
    </row>
    <row r="16" spans="1:13">
      <c r="A16" s="6"/>
      <c r="B16" s="6"/>
      <c r="C16" s="6"/>
      <c r="D16" s="6"/>
      <c r="E16" s="125"/>
      <c r="F16" s="125"/>
      <c r="G16" s="125"/>
      <c r="H16" s="125"/>
      <c r="I16" s="125"/>
      <c r="J16" s="125"/>
      <c r="K16" s="127"/>
    </row>
    <row r="17" spans="1:11">
      <c r="A17" s="6"/>
      <c r="B17" s="6"/>
      <c r="C17" s="6"/>
      <c r="D17" s="6"/>
      <c r="E17" s="125"/>
      <c r="F17" s="125"/>
      <c r="G17" s="125"/>
      <c r="H17" s="125"/>
      <c r="I17" s="125"/>
      <c r="J17" s="125"/>
      <c r="K17" s="127"/>
    </row>
    <row r="18" spans="1:11">
      <c r="E18" s="127"/>
      <c r="F18" s="127"/>
      <c r="H18" s="127"/>
      <c r="I18" s="127"/>
      <c r="J18" s="127"/>
      <c r="K18" s="127"/>
    </row>
    <row r="19" spans="1:11">
      <c r="E19" s="127"/>
      <c r="F19" s="127"/>
      <c r="G19" s="127"/>
      <c r="H19" s="127"/>
      <c r="I19" s="127"/>
      <c r="J19" s="127"/>
      <c r="K19" s="127"/>
    </row>
    <row r="20" spans="1:11">
      <c r="E20" s="127"/>
      <c r="F20" s="127"/>
      <c r="G20" s="127"/>
      <c r="H20" s="127"/>
      <c r="I20" s="127"/>
      <c r="J20" s="127"/>
      <c r="K20" s="127"/>
    </row>
  </sheetData>
  <phoneticPr fontId="19" type="noConversion"/>
  <conditionalFormatting sqref="D6:D9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G6:G10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42"/>
  <sheetViews>
    <sheetView showGridLines="0" zoomScaleNormal="100" workbookViewId="0">
      <selection activeCell="A2" sqref="A2"/>
    </sheetView>
  </sheetViews>
  <sheetFormatPr defaultRowHeight="12.75"/>
  <cols>
    <col min="1" max="13" width="10.7109375" customWidth="1"/>
  </cols>
  <sheetData>
    <row r="1" spans="1:16" ht="24.95" customHeight="1">
      <c r="A1" s="211" t="s">
        <v>91</v>
      </c>
      <c r="B1" s="7"/>
      <c r="C1" s="7"/>
      <c r="D1" s="7"/>
      <c r="E1" s="7"/>
      <c r="F1" s="7"/>
      <c r="G1" s="7"/>
      <c r="H1" s="7"/>
      <c r="I1" s="6"/>
      <c r="J1" s="6"/>
      <c r="K1" s="6"/>
      <c r="L1" s="6"/>
      <c r="M1" s="6"/>
      <c r="N1" s="6"/>
      <c r="O1" s="6"/>
    </row>
    <row r="2" spans="1:16" ht="24.9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5.75" thickBot="1">
      <c r="A3" s="7"/>
      <c r="B3" s="212" t="s">
        <v>4</v>
      </c>
      <c r="C3" s="213" t="s">
        <v>5</v>
      </c>
      <c r="D3" s="213" t="s">
        <v>6</v>
      </c>
      <c r="E3" s="213" t="s">
        <v>7</v>
      </c>
      <c r="F3" s="213" t="s">
        <v>8</v>
      </c>
      <c r="G3" s="213" t="s">
        <v>9</v>
      </c>
      <c r="H3" s="213" t="s">
        <v>10</v>
      </c>
      <c r="I3" s="213" t="s">
        <v>11</v>
      </c>
      <c r="J3" s="213" t="s">
        <v>12</v>
      </c>
      <c r="K3" s="213" t="s">
        <v>13</v>
      </c>
      <c r="L3" s="213" t="s">
        <v>14</v>
      </c>
      <c r="M3" s="214" t="s">
        <v>15</v>
      </c>
      <c r="N3" s="6"/>
      <c r="O3" s="6"/>
    </row>
    <row r="4" spans="1:16" ht="16.5" thickBot="1">
      <c r="A4" s="218">
        <v>2021</v>
      </c>
      <c r="B4" s="215">
        <v>1811.78</v>
      </c>
      <c r="C4" s="182">
        <v>1853.62</v>
      </c>
      <c r="D4" s="182">
        <v>1857.44</v>
      </c>
      <c r="E4" s="182">
        <v>1830.99</v>
      </c>
      <c r="F4" s="182">
        <v>1874.18</v>
      </c>
      <c r="G4" s="182">
        <v>1843.9</v>
      </c>
      <c r="H4" s="182">
        <v>1853.44</v>
      </c>
      <c r="I4" s="182">
        <v>1905.69</v>
      </c>
      <c r="J4" s="182">
        <v>2010.53</v>
      </c>
      <c r="K4" s="182">
        <v>2290.88</v>
      </c>
      <c r="L4" s="182">
        <v>2332.31</v>
      </c>
      <c r="M4" s="182">
        <v>2355.4899999999998</v>
      </c>
      <c r="N4" s="6"/>
      <c r="O4" s="6"/>
    </row>
    <row r="5" spans="1:16" ht="16.5" thickBot="1">
      <c r="A5" s="219">
        <v>2022</v>
      </c>
      <c r="B5" s="216">
        <v>2321.23</v>
      </c>
      <c r="C5" s="181">
        <v>2436.54</v>
      </c>
      <c r="D5" s="181">
        <v>2457.89</v>
      </c>
      <c r="E5" s="181">
        <v>2589.56</v>
      </c>
      <c r="F5" s="181">
        <v>2656.64</v>
      </c>
      <c r="G5" s="181">
        <v>2664.83</v>
      </c>
      <c r="H5" s="181">
        <v>3109.07</v>
      </c>
      <c r="I5" s="181">
        <v>3313.43</v>
      </c>
      <c r="J5" s="181">
        <v>3538.27</v>
      </c>
      <c r="K5" s="181">
        <v>3821.86</v>
      </c>
      <c r="L5" s="181">
        <v>4610.09</v>
      </c>
      <c r="M5" s="181">
        <v>4748.07</v>
      </c>
      <c r="N5" s="6"/>
      <c r="O5" s="6"/>
    </row>
    <row r="6" spans="1:16" ht="16.5" thickBot="1">
      <c r="A6" s="220">
        <v>2023</v>
      </c>
      <c r="B6" s="216">
        <v>4751.6899999999996</v>
      </c>
      <c r="C6" s="181">
        <v>4653.9399999999996</v>
      </c>
      <c r="D6" s="181">
        <v>4547.12</v>
      </c>
      <c r="E6" s="181">
        <v>4717.18</v>
      </c>
      <c r="F6" s="181">
        <v>4665.59</v>
      </c>
      <c r="G6" s="181">
        <v>4649.97</v>
      </c>
      <c r="H6" s="181">
        <v>4632.5600000000004</v>
      </c>
      <c r="I6" s="181">
        <v>4514.41</v>
      </c>
      <c r="J6" s="181">
        <v>4402.3</v>
      </c>
      <c r="K6" s="181">
        <v>3875.5</v>
      </c>
      <c r="L6" s="181">
        <v>3629.53</v>
      </c>
      <c r="M6" s="181">
        <v>3519.34</v>
      </c>
      <c r="N6" s="6"/>
      <c r="O6" s="6"/>
    </row>
    <row r="7" spans="1:16" ht="16.5" thickBot="1">
      <c r="A7" s="221">
        <v>2024</v>
      </c>
      <c r="B7" s="216">
        <v>3367.85</v>
      </c>
      <c r="C7" s="181">
        <v>3279.24</v>
      </c>
      <c r="D7" s="181">
        <v>3164.36</v>
      </c>
      <c r="E7" s="181">
        <v>3024.4</v>
      </c>
      <c r="F7" s="181">
        <v>3000.64</v>
      </c>
      <c r="G7" s="181">
        <v>2843.35</v>
      </c>
      <c r="H7" s="181">
        <v>2607.37</v>
      </c>
      <c r="I7" s="181">
        <v>2393.33</v>
      </c>
      <c r="J7" s="181">
        <v>2272.83</v>
      </c>
      <c r="K7" s="181">
        <v>2128.63</v>
      </c>
      <c r="L7" s="181">
        <v>2112.87</v>
      </c>
      <c r="M7" s="181">
        <v>2182.2600000000002</v>
      </c>
      <c r="N7" s="6"/>
      <c r="O7" s="6"/>
    </row>
    <row r="8" spans="1:16" ht="16.5" thickBot="1">
      <c r="A8" s="195">
        <v>2025</v>
      </c>
      <c r="B8" s="217">
        <v>2296.56</v>
      </c>
      <c r="C8" s="193">
        <v>2315.2800000000002</v>
      </c>
      <c r="D8" s="193">
        <v>2279.0138753823085</v>
      </c>
      <c r="E8" s="193"/>
      <c r="F8" s="193"/>
      <c r="G8" s="193"/>
      <c r="H8" s="193"/>
      <c r="I8" s="193"/>
      <c r="J8" s="194"/>
      <c r="K8" s="193"/>
      <c r="L8" s="193"/>
      <c r="M8" s="193"/>
      <c r="N8" s="6"/>
      <c r="O8" s="6"/>
    </row>
    <row r="9" spans="1:16" ht="15.75">
      <c r="A9" s="70"/>
      <c r="B9" s="6"/>
      <c r="C9" s="6"/>
      <c r="D9" s="6"/>
      <c r="E9" s="6"/>
      <c r="F9" s="6"/>
      <c r="G9" s="6"/>
      <c r="H9" s="6"/>
      <c r="I9" s="6"/>
      <c r="J9" s="71"/>
      <c r="K9" s="71"/>
      <c r="L9" s="71"/>
      <c r="M9" s="71"/>
      <c r="N9" s="71"/>
      <c r="O9" s="71"/>
      <c r="P9" s="2"/>
    </row>
    <row r="10" spans="1:16" ht="12.75" customHeight="1">
      <c r="A10" s="6"/>
      <c r="B10" s="6"/>
      <c r="C10" s="6"/>
      <c r="D10" s="6"/>
      <c r="E10" s="6"/>
      <c r="F10" s="6"/>
      <c r="G10" s="6"/>
      <c r="H10" s="72"/>
      <c r="I10" s="72"/>
      <c r="J10" s="72"/>
      <c r="K10" s="72"/>
      <c r="L10" s="72"/>
      <c r="M10" s="72"/>
      <c r="N10" s="6"/>
      <c r="O10" s="6"/>
    </row>
    <row r="11" spans="1:16" ht="12.75" customHeight="1"/>
    <row r="12" spans="1:16" ht="12.75" customHeight="1"/>
    <row r="13" spans="1:16" ht="12.75" customHeight="1"/>
    <row r="14" spans="1:16" ht="12.75" customHeight="1"/>
    <row r="15" spans="1:16" ht="12.75" customHeight="1"/>
    <row r="16" spans="1: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</sheetData>
  <phoneticPr fontId="1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P18"/>
  <sheetViews>
    <sheetView showGridLines="0" zoomScaleNormal="100" workbookViewId="0">
      <selection activeCell="A2" sqref="A2"/>
    </sheetView>
  </sheetViews>
  <sheetFormatPr defaultRowHeight="12.75"/>
  <cols>
    <col min="1" max="13" width="10.7109375" customWidth="1"/>
  </cols>
  <sheetData>
    <row r="1" spans="1:16" ht="24.95" customHeight="1">
      <c r="A1" s="211" t="s">
        <v>92</v>
      </c>
      <c r="B1" s="7"/>
      <c r="C1" s="7"/>
      <c r="D1" s="7"/>
      <c r="E1" s="7"/>
      <c r="F1" s="7"/>
      <c r="G1" s="7"/>
      <c r="H1" s="7"/>
      <c r="I1" s="6"/>
      <c r="J1" s="6"/>
      <c r="K1" s="6"/>
      <c r="L1" s="6"/>
      <c r="M1" s="6"/>
      <c r="N1" s="6"/>
      <c r="O1" s="6"/>
    </row>
    <row r="2" spans="1:16" ht="24.9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5.75" thickBot="1">
      <c r="A3" s="7"/>
      <c r="B3" s="212" t="s">
        <v>4</v>
      </c>
      <c r="C3" s="213" t="s">
        <v>5</v>
      </c>
      <c r="D3" s="213" t="s">
        <v>6</v>
      </c>
      <c r="E3" s="213" t="s">
        <v>7</v>
      </c>
      <c r="F3" s="213" t="s">
        <v>8</v>
      </c>
      <c r="G3" s="213" t="s">
        <v>9</v>
      </c>
      <c r="H3" s="213" t="s">
        <v>10</v>
      </c>
      <c r="I3" s="213" t="s">
        <v>11</v>
      </c>
      <c r="J3" s="213" t="s">
        <v>12</v>
      </c>
      <c r="K3" s="213" t="s">
        <v>13</v>
      </c>
      <c r="L3" s="213" t="s">
        <v>14</v>
      </c>
      <c r="M3" s="214" t="s">
        <v>15</v>
      </c>
      <c r="N3" s="6"/>
      <c r="O3" s="6"/>
    </row>
    <row r="4" spans="1:16" ht="16.5" thickBot="1">
      <c r="A4" s="218">
        <v>2021</v>
      </c>
      <c r="B4" s="215">
        <v>110331.20999999999</v>
      </c>
      <c r="C4" s="182">
        <v>104835.03</v>
      </c>
      <c r="D4" s="182">
        <v>133538.12</v>
      </c>
      <c r="E4" s="182">
        <v>110198.70999999999</v>
      </c>
      <c r="F4" s="182">
        <v>113196.51999999999</v>
      </c>
      <c r="G4" s="182">
        <v>130080.48000000001</v>
      </c>
      <c r="H4" s="182">
        <v>138412.45000000001</v>
      </c>
      <c r="I4" s="182">
        <v>136277.82</v>
      </c>
      <c r="J4" s="182">
        <v>132720.79999999999</v>
      </c>
      <c r="K4" s="182">
        <v>131333.60999999999</v>
      </c>
      <c r="L4" s="182">
        <v>135553.82</v>
      </c>
      <c r="M4" s="182">
        <v>124038.22</v>
      </c>
      <c r="N4" s="6"/>
      <c r="O4" s="6"/>
    </row>
    <row r="5" spans="1:16" ht="16.5" thickBot="1">
      <c r="A5" s="219">
        <v>2022</v>
      </c>
      <c r="B5" s="216">
        <v>102800.31</v>
      </c>
      <c r="C5" s="181">
        <v>108233.08</v>
      </c>
      <c r="D5" s="181">
        <v>163750.38</v>
      </c>
      <c r="E5" s="181">
        <v>123873</v>
      </c>
      <c r="F5" s="181">
        <v>122142.13</v>
      </c>
      <c r="G5" s="181">
        <v>137170.01</v>
      </c>
      <c r="H5" s="181">
        <v>148043.75</v>
      </c>
      <c r="I5" s="181">
        <v>144319.16999999998</v>
      </c>
      <c r="J5" s="181">
        <v>134679.02000000002</v>
      </c>
      <c r="K5" s="181">
        <v>116729.78</v>
      </c>
      <c r="L5" s="181">
        <v>115801.66</v>
      </c>
      <c r="M5" s="181">
        <v>108694.43</v>
      </c>
      <c r="N5" s="6"/>
      <c r="O5" s="6"/>
    </row>
    <row r="6" spans="1:16" ht="16.5" thickBot="1">
      <c r="A6" s="220">
        <v>2023</v>
      </c>
      <c r="B6" s="216">
        <v>104222.23999999999</v>
      </c>
      <c r="C6" s="181">
        <v>99691.760000000009</v>
      </c>
      <c r="D6" s="181">
        <v>123741.07999999999</v>
      </c>
      <c r="E6" s="181">
        <v>105661.37</v>
      </c>
      <c r="F6" s="181">
        <v>119516.42000000001</v>
      </c>
      <c r="G6" s="181">
        <v>124670.65</v>
      </c>
      <c r="H6" s="181">
        <v>129999.5</v>
      </c>
      <c r="I6" s="181">
        <v>124482.25</v>
      </c>
      <c r="J6" s="181">
        <v>131868.13</v>
      </c>
      <c r="K6" s="181">
        <v>125125.79</v>
      </c>
      <c r="L6" s="181">
        <v>126132.39</v>
      </c>
      <c r="M6" s="181">
        <v>105223.15</v>
      </c>
      <c r="N6" s="6"/>
      <c r="O6" s="6"/>
    </row>
    <row r="7" spans="1:16" ht="16.5" thickBot="1">
      <c r="A7" s="221">
        <v>2024</v>
      </c>
      <c r="B7" s="216">
        <v>119114.11</v>
      </c>
      <c r="C7" s="181">
        <v>114129.72</v>
      </c>
      <c r="D7" s="181">
        <v>124038.45999999999</v>
      </c>
      <c r="E7" s="181">
        <v>123080.83</v>
      </c>
      <c r="F7" s="181">
        <v>113945.08</v>
      </c>
      <c r="G7" s="181">
        <v>145329.18</v>
      </c>
      <c r="H7" s="181">
        <v>138085.38</v>
      </c>
      <c r="I7" s="181">
        <v>141372.75</v>
      </c>
      <c r="J7" s="181">
        <v>131670.22</v>
      </c>
      <c r="K7" s="181">
        <v>145920.19</v>
      </c>
      <c r="L7" s="181">
        <v>133257.49</v>
      </c>
      <c r="M7" s="181">
        <v>91551.74</v>
      </c>
      <c r="N7" s="6"/>
      <c r="O7" s="6"/>
    </row>
    <row r="8" spans="1:16" ht="16.5" thickBot="1">
      <c r="A8" s="195">
        <v>2025</v>
      </c>
      <c r="B8" s="217">
        <v>114612.91</v>
      </c>
      <c r="C8" s="193">
        <v>109675.57</v>
      </c>
      <c r="D8" s="193">
        <v>119955.20999999999</v>
      </c>
      <c r="E8" s="193"/>
      <c r="F8" s="193"/>
      <c r="G8" s="193"/>
      <c r="H8" s="193"/>
      <c r="I8" s="193"/>
      <c r="J8" s="194"/>
      <c r="K8" s="193"/>
      <c r="L8" s="193"/>
      <c r="M8" s="193"/>
      <c r="N8" s="6"/>
      <c r="O8" s="6"/>
    </row>
    <row r="9" spans="1:16" ht="15.75">
      <c r="A9" s="70"/>
      <c r="B9" s="6"/>
      <c r="C9" s="6"/>
      <c r="D9" s="6"/>
      <c r="E9" s="6"/>
      <c r="F9" s="6"/>
      <c r="G9" s="6"/>
      <c r="H9" s="6"/>
      <c r="I9" s="6"/>
      <c r="J9" s="71"/>
      <c r="K9" s="71"/>
      <c r="L9" s="71"/>
      <c r="M9" s="71"/>
      <c r="N9" s="71"/>
      <c r="O9" s="71"/>
      <c r="P9" s="2"/>
    </row>
    <row r="18" spans="1:1">
      <c r="A18" s="6"/>
    </row>
  </sheetData>
  <phoneticPr fontId="1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H21"/>
  <sheetViews>
    <sheetView showGridLines="0" zoomScaleNormal="100" workbookViewId="0">
      <selection activeCell="A2" sqref="A2"/>
    </sheetView>
  </sheetViews>
  <sheetFormatPr defaultRowHeight="12.75"/>
  <cols>
    <col min="1" max="1" width="40.7109375" customWidth="1"/>
    <col min="2" max="2" width="16.140625" customWidth="1"/>
    <col min="3" max="4" width="15.5703125" customWidth="1"/>
    <col min="5" max="5" width="12" customWidth="1"/>
    <col min="6" max="6" width="11.28515625" customWidth="1"/>
    <col min="7" max="7" width="11.5703125" customWidth="1"/>
    <col min="8" max="8" width="12.28515625" customWidth="1"/>
    <col min="9" max="9" width="12.140625" customWidth="1"/>
    <col min="10" max="10" width="11.42578125" customWidth="1"/>
  </cols>
  <sheetData>
    <row r="1" spans="1:8" ht="24.95" customHeight="1">
      <c r="A1" s="10" t="s">
        <v>93</v>
      </c>
      <c r="B1" s="6"/>
      <c r="C1" s="6"/>
      <c r="D1" s="6"/>
      <c r="E1" s="6"/>
      <c r="F1" s="6"/>
      <c r="G1" s="6"/>
      <c r="H1" s="6"/>
    </row>
    <row r="2" spans="1:8" ht="24.95" customHeight="1" thickBot="1">
      <c r="A2" s="11"/>
      <c r="B2" s="12"/>
      <c r="C2" s="12"/>
      <c r="D2" s="12"/>
      <c r="E2" s="12"/>
      <c r="F2" s="12"/>
      <c r="G2" s="12"/>
      <c r="H2" s="6"/>
    </row>
    <row r="3" spans="1:8" ht="30" customHeight="1" thickBot="1">
      <c r="A3" s="19" t="s">
        <v>49</v>
      </c>
      <c r="B3" s="20" t="s">
        <v>40</v>
      </c>
      <c r="C3" s="21"/>
      <c r="D3" s="196"/>
      <c r="E3" s="22" t="s">
        <v>41</v>
      </c>
      <c r="F3" s="22" t="s">
        <v>66</v>
      </c>
      <c r="G3" s="6"/>
      <c r="H3" s="6"/>
    </row>
    <row r="4" spans="1:8" ht="30" customHeight="1" thickBot="1">
      <c r="A4" s="23" t="s">
        <v>52</v>
      </c>
      <c r="B4" s="24" t="s">
        <v>97</v>
      </c>
      <c r="C4" s="25" t="s">
        <v>86</v>
      </c>
      <c r="D4" s="25" t="s">
        <v>98</v>
      </c>
      <c r="E4" s="26" t="s">
        <v>32</v>
      </c>
      <c r="F4" s="26" t="s">
        <v>32</v>
      </c>
      <c r="G4" s="6"/>
      <c r="H4" s="6"/>
    </row>
    <row r="5" spans="1:8" ht="30" customHeight="1" thickBot="1">
      <c r="A5" s="27" t="s">
        <v>51</v>
      </c>
      <c r="B5" s="28">
        <v>2337.355624560937</v>
      </c>
      <c r="C5" s="29">
        <v>2357.5898737600846</v>
      </c>
      <c r="D5" s="29">
        <v>3272.5971180959004</v>
      </c>
      <c r="E5" s="30">
        <f>((B5-C5)/C5)*100</f>
        <v>-0.85825992995449618</v>
      </c>
      <c r="F5" s="30">
        <f>((B5-D5)/D5)*100</f>
        <v>-28.577959943908898</v>
      </c>
      <c r="G5" s="6"/>
      <c r="H5" s="6"/>
    </row>
    <row r="6" spans="1:8" ht="23.25" customHeight="1">
      <c r="A6" s="6"/>
      <c r="B6" s="6"/>
      <c r="C6" s="134"/>
      <c r="D6" s="134"/>
      <c r="E6" s="6"/>
      <c r="F6" s="6"/>
      <c r="G6" s="6"/>
      <c r="H6" s="6"/>
    </row>
    <row r="7" spans="1:8">
      <c r="A7" s="127"/>
      <c r="B7" s="127"/>
      <c r="C7" s="127"/>
      <c r="D7" s="127"/>
      <c r="E7" s="127"/>
      <c r="F7" s="127"/>
    </row>
    <row r="8" spans="1:8" ht="8.25" customHeight="1">
      <c r="A8" s="203"/>
      <c r="B8" s="204"/>
      <c r="C8" s="204"/>
      <c r="D8" s="204"/>
      <c r="E8" s="204"/>
      <c r="F8" s="127"/>
    </row>
    <row r="9" spans="1:8">
      <c r="A9" s="127"/>
      <c r="B9" s="127"/>
      <c r="C9" s="127"/>
      <c r="D9" s="127"/>
      <c r="E9" s="127"/>
      <c r="F9" s="127"/>
    </row>
    <row r="10" spans="1:8">
      <c r="A10" s="127"/>
      <c r="B10" s="127"/>
      <c r="C10" s="127"/>
      <c r="D10" s="127"/>
      <c r="E10" s="127"/>
      <c r="F10" s="127"/>
    </row>
    <row r="11" spans="1:8">
      <c r="A11" s="127"/>
      <c r="B11" s="127"/>
      <c r="C11" s="127"/>
      <c r="D11" s="127"/>
      <c r="E11" s="127"/>
      <c r="F11" s="127"/>
    </row>
    <row r="12" spans="1:8">
      <c r="A12" s="127"/>
      <c r="B12" s="127"/>
      <c r="C12" s="127"/>
      <c r="D12" s="127"/>
      <c r="E12" s="127"/>
      <c r="F12" s="127"/>
    </row>
    <row r="13" spans="1:8">
      <c r="A13" s="127"/>
      <c r="B13" s="127"/>
      <c r="C13" s="127"/>
      <c r="D13" s="127"/>
      <c r="E13" s="127"/>
      <c r="F13" s="127"/>
    </row>
    <row r="14" spans="1:8">
      <c r="A14" s="127"/>
      <c r="B14" s="127"/>
      <c r="C14" s="127"/>
      <c r="D14" s="127"/>
      <c r="E14" s="127"/>
      <c r="F14" s="127"/>
    </row>
    <row r="15" spans="1:8">
      <c r="A15" s="127"/>
      <c r="B15" s="127"/>
      <c r="C15" s="127"/>
      <c r="D15" s="127"/>
      <c r="E15" s="127"/>
      <c r="F15" s="127"/>
    </row>
    <row r="16" spans="1:8">
      <c r="A16" s="127"/>
      <c r="B16" s="127"/>
      <c r="C16" s="127"/>
      <c r="D16" s="127"/>
      <c r="E16" s="127"/>
      <c r="F16" s="127"/>
    </row>
    <row r="17" spans="1:6">
      <c r="A17" s="127"/>
      <c r="B17" s="127"/>
      <c r="C17" s="127"/>
      <c r="D17" s="127"/>
      <c r="E17" s="127"/>
      <c r="F17" s="127"/>
    </row>
    <row r="18" spans="1:6">
      <c r="A18" s="127"/>
      <c r="B18" s="127"/>
      <c r="C18" s="127"/>
      <c r="D18" s="127"/>
      <c r="E18" s="127"/>
      <c r="F18" s="127"/>
    </row>
    <row r="19" spans="1:6">
      <c r="A19" s="127"/>
      <c r="B19" s="127"/>
      <c r="C19" s="127"/>
      <c r="D19" s="127"/>
      <c r="E19" s="127"/>
      <c r="F19" s="127"/>
    </row>
    <row r="20" spans="1:6">
      <c r="A20" s="127"/>
      <c r="B20" s="127"/>
      <c r="C20" s="127"/>
      <c r="D20" s="127"/>
      <c r="E20" s="127"/>
      <c r="F20" s="127"/>
    </row>
    <row r="21" spans="1:6">
      <c r="A21" s="127"/>
      <c r="B21" s="127"/>
      <c r="C21" s="127"/>
      <c r="D21" s="127"/>
      <c r="E21" s="127"/>
      <c r="F21" s="127"/>
    </row>
  </sheetData>
  <conditionalFormatting sqref="E5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F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27"/>
  <sheetViews>
    <sheetView showGridLines="0" zoomScaleNormal="100" workbookViewId="0">
      <selection activeCell="A2" sqref="A2"/>
    </sheetView>
  </sheetViews>
  <sheetFormatPr defaultRowHeight="12.75"/>
  <cols>
    <col min="1" max="1" width="40.7109375" customWidth="1"/>
    <col min="2" max="2" width="16.140625" customWidth="1"/>
    <col min="3" max="4" width="15.5703125" customWidth="1"/>
    <col min="5" max="5" width="12" customWidth="1"/>
    <col min="6" max="6" width="11.28515625" customWidth="1"/>
    <col min="7" max="7" width="11.5703125" customWidth="1"/>
    <col min="8" max="8" width="12.28515625" customWidth="1"/>
    <col min="9" max="9" width="12.140625" customWidth="1"/>
    <col min="10" max="10" width="11.42578125" customWidth="1"/>
  </cols>
  <sheetData>
    <row r="1" spans="1:8" ht="24.95" customHeight="1">
      <c r="A1" s="10" t="s">
        <v>67</v>
      </c>
      <c r="B1" s="6"/>
      <c r="C1" s="6"/>
      <c r="D1" s="6"/>
      <c r="E1" s="6"/>
      <c r="F1" s="6"/>
      <c r="G1" s="6"/>
      <c r="H1" s="6"/>
    </row>
    <row r="2" spans="1:8" ht="24.95" customHeight="1" thickBot="1">
      <c r="A2" s="11"/>
      <c r="B2" s="12"/>
      <c r="C2" s="12"/>
      <c r="D2" s="12"/>
      <c r="E2" s="12"/>
      <c r="F2" s="12"/>
      <c r="G2" s="12"/>
      <c r="H2" s="6"/>
    </row>
    <row r="3" spans="1:8" ht="30" customHeight="1" thickBot="1">
      <c r="A3" s="19" t="s">
        <v>49</v>
      </c>
      <c r="B3" s="20" t="s">
        <v>40</v>
      </c>
      <c r="C3" s="21"/>
      <c r="D3" s="196"/>
      <c r="E3" s="22" t="s">
        <v>41</v>
      </c>
      <c r="F3" s="22" t="s">
        <v>81</v>
      </c>
      <c r="G3" s="6"/>
      <c r="H3" s="6"/>
    </row>
    <row r="4" spans="1:8" ht="30" customHeight="1" thickBot="1">
      <c r="A4" s="23" t="s">
        <v>52</v>
      </c>
      <c r="B4" s="24" t="s">
        <v>105</v>
      </c>
      <c r="C4" s="198" t="s">
        <v>106</v>
      </c>
      <c r="D4" s="25" t="s">
        <v>107</v>
      </c>
      <c r="E4" s="26" t="s">
        <v>32</v>
      </c>
      <c r="F4" s="26" t="s">
        <v>32</v>
      </c>
      <c r="G4" s="6"/>
      <c r="H4" s="6"/>
    </row>
    <row r="5" spans="1:8" ht="30" customHeight="1" thickBot="1">
      <c r="A5" s="190" t="s">
        <v>60</v>
      </c>
      <c r="B5" s="191">
        <v>2326.0050999040036</v>
      </c>
      <c r="C5" s="192">
        <v>2283.7414243819121</v>
      </c>
      <c r="D5" s="197">
        <v>3617.1432952737987</v>
      </c>
      <c r="E5" s="30">
        <f>((B5-C5)/C5)*100</f>
        <v>1.8506331352083798</v>
      </c>
      <c r="F5" s="30">
        <f>((B5-D5)/D5)*100</f>
        <v>-35.694969482044328</v>
      </c>
      <c r="G5" s="6"/>
      <c r="H5" s="6"/>
    </row>
    <row r="6" spans="1:8">
      <c r="A6" s="6"/>
      <c r="B6" s="6"/>
      <c r="C6" s="135"/>
      <c r="D6" s="135"/>
      <c r="E6" s="6"/>
      <c r="F6" s="6"/>
      <c r="G6" s="6"/>
      <c r="H6" s="6"/>
    </row>
    <row r="7" spans="1:8" ht="15.75">
      <c r="A7" s="205"/>
      <c r="B7" s="125"/>
      <c r="C7" s="125"/>
      <c r="D7" s="125"/>
      <c r="E7" s="127"/>
      <c r="F7" s="127"/>
      <c r="G7" s="6"/>
      <c r="H7" s="6"/>
    </row>
    <row r="8" spans="1:8">
      <c r="A8" s="127"/>
      <c r="B8" s="127"/>
      <c r="C8" s="127"/>
      <c r="D8" s="127"/>
      <c r="E8" s="204"/>
      <c r="F8" s="127"/>
    </row>
    <row r="9" spans="1:8">
      <c r="A9" s="127"/>
      <c r="B9" s="127"/>
      <c r="C9" s="127"/>
      <c r="D9" s="127"/>
      <c r="E9" s="127"/>
      <c r="F9" s="127"/>
    </row>
    <row r="10" spans="1:8">
      <c r="A10" s="127"/>
      <c r="B10" s="127"/>
      <c r="C10" s="127"/>
      <c r="D10" s="127"/>
      <c r="E10" s="127"/>
      <c r="F10" s="127"/>
    </row>
    <row r="11" spans="1:8" ht="18.75">
      <c r="A11" s="127"/>
      <c r="B11" s="206"/>
      <c r="C11" s="127"/>
      <c r="D11" s="127"/>
      <c r="E11" s="127"/>
      <c r="F11" s="127"/>
    </row>
    <row r="12" spans="1:8">
      <c r="A12" s="127"/>
      <c r="B12" s="127"/>
      <c r="C12" s="127"/>
      <c r="D12" s="127"/>
      <c r="E12" s="127"/>
      <c r="F12" s="127"/>
    </row>
    <row r="13" spans="1:8">
      <c r="A13" s="127"/>
      <c r="B13" s="127"/>
      <c r="C13" s="127"/>
      <c r="D13" s="127"/>
      <c r="E13" s="127"/>
      <c r="F13" s="127"/>
    </row>
    <row r="14" spans="1:8" ht="15.75">
      <c r="A14" s="203"/>
      <c r="B14" s="204"/>
      <c r="C14" s="204"/>
      <c r="D14" s="204"/>
      <c r="E14" s="127"/>
      <c r="F14" s="127"/>
    </row>
    <row r="15" spans="1:8">
      <c r="A15" s="127"/>
      <c r="B15" s="127"/>
      <c r="C15" s="127"/>
      <c r="D15" s="127"/>
      <c r="E15" s="127"/>
      <c r="F15" s="127"/>
    </row>
    <row r="16" spans="1:8">
      <c r="A16" s="127"/>
      <c r="B16" s="127"/>
      <c r="C16" s="127"/>
      <c r="D16" s="127"/>
      <c r="E16" s="127"/>
      <c r="F16" s="127"/>
    </row>
    <row r="17" spans="1:6">
      <c r="A17" s="127"/>
      <c r="B17" s="127"/>
      <c r="C17" s="127"/>
      <c r="D17" s="127"/>
      <c r="E17" s="127"/>
      <c r="F17" s="127"/>
    </row>
    <row r="18" spans="1:6">
      <c r="A18" s="127"/>
      <c r="B18" s="127"/>
      <c r="C18" s="127"/>
      <c r="D18" s="127"/>
      <c r="E18" s="127"/>
      <c r="F18" s="127"/>
    </row>
    <row r="19" spans="1:6">
      <c r="A19" s="127"/>
      <c r="B19" s="127"/>
      <c r="C19" s="127"/>
      <c r="D19" s="127"/>
      <c r="E19" s="127"/>
      <c r="F19" s="127"/>
    </row>
    <row r="20" spans="1:6">
      <c r="A20" s="127"/>
      <c r="B20" s="127"/>
      <c r="C20" s="127"/>
      <c r="D20" s="127"/>
      <c r="E20" s="127"/>
      <c r="F20" s="127"/>
    </row>
    <row r="21" spans="1:6">
      <c r="A21" s="127"/>
      <c r="B21" s="127"/>
      <c r="C21" s="127"/>
      <c r="D21" s="127"/>
      <c r="E21" s="127"/>
      <c r="F21" s="127"/>
    </row>
    <row r="22" spans="1:6">
      <c r="A22" s="127"/>
      <c r="B22" s="127"/>
      <c r="C22" s="127"/>
      <c r="D22" s="127"/>
    </row>
    <row r="23" spans="1:6">
      <c r="A23" s="127"/>
      <c r="B23" s="127"/>
      <c r="C23" s="127"/>
      <c r="D23" s="127"/>
    </row>
    <row r="24" spans="1:6">
      <c r="A24" s="127"/>
      <c r="B24" s="127"/>
      <c r="C24" s="127"/>
      <c r="D24" s="127"/>
    </row>
    <row r="25" spans="1:6">
      <c r="A25" s="127"/>
      <c r="B25" s="127"/>
      <c r="C25" s="127"/>
      <c r="D25" s="127"/>
    </row>
    <row r="26" spans="1:6">
      <c r="A26" s="127"/>
      <c r="B26" s="127"/>
      <c r="C26" s="127"/>
      <c r="D26" s="127"/>
    </row>
    <row r="27" spans="1:6">
      <c r="A27" s="127"/>
      <c r="B27" s="127"/>
      <c r="C27" s="127"/>
      <c r="D27" s="127"/>
    </row>
  </sheetData>
  <conditionalFormatting sqref="E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2"/>
  <sheetViews>
    <sheetView showGridLines="0" zoomScaleNormal="100" workbookViewId="0">
      <selection activeCell="A3" sqref="A3"/>
    </sheetView>
  </sheetViews>
  <sheetFormatPr defaultColWidth="9.140625" defaultRowHeight="12.75"/>
  <cols>
    <col min="1" max="1" width="19.85546875" style="1" customWidth="1"/>
    <col min="2" max="2" width="11.5703125" style="1" customWidth="1"/>
    <col min="3" max="3" width="13.5703125" style="1" customWidth="1"/>
    <col min="4" max="4" width="1.5703125" style="1" customWidth="1"/>
    <col min="5" max="5" width="19.42578125" style="1" bestFit="1" customWidth="1"/>
    <col min="6" max="6" width="11.5703125" style="1" customWidth="1"/>
    <col min="7" max="7" width="12" style="1" customWidth="1"/>
    <col min="8" max="8" width="9.140625" style="1"/>
    <col min="9" max="9" width="9.140625" style="1" customWidth="1"/>
    <col min="10" max="16384" width="9.140625" style="1"/>
  </cols>
  <sheetData>
    <row r="1" spans="1:9" ht="18.75">
      <c r="A1" s="207" t="s">
        <v>68</v>
      </c>
      <c r="B1" s="208"/>
      <c r="C1" s="208"/>
      <c r="D1" s="208"/>
      <c r="E1" s="208"/>
      <c r="F1" s="208"/>
      <c r="G1" s="208"/>
      <c r="H1" s="209"/>
      <c r="I1" s="210"/>
    </row>
    <row r="2" spans="1:9" ht="18.75">
      <c r="A2" s="207" t="s">
        <v>100</v>
      </c>
      <c r="B2" s="208"/>
      <c r="C2" s="208"/>
      <c r="D2" s="208"/>
      <c r="E2" s="208"/>
      <c r="F2" s="208"/>
      <c r="G2" s="208"/>
      <c r="H2" s="117"/>
      <c r="I2" s="126"/>
    </row>
    <row r="3" spans="1:9" ht="23.25" customHeight="1">
      <c r="A3" s="32" t="s">
        <v>24</v>
      </c>
      <c r="B3" s="33"/>
      <c r="C3" s="33"/>
      <c r="D3" s="33"/>
      <c r="E3" s="33"/>
      <c r="F3" s="33"/>
      <c r="G3" s="33"/>
      <c r="H3" s="117"/>
      <c r="I3" s="126"/>
    </row>
    <row r="4" spans="1:9" ht="15.75" customHeight="1" thickBot="1">
      <c r="A4" s="34" t="s">
        <v>27</v>
      </c>
      <c r="B4" s="31"/>
      <c r="C4" s="31"/>
      <c r="D4" s="31"/>
      <c r="E4" s="31"/>
      <c r="F4" s="31"/>
      <c r="G4" s="31"/>
      <c r="H4" s="31"/>
    </row>
    <row r="5" spans="1:9" ht="21.75" thickBot="1">
      <c r="A5" s="35" t="s">
        <v>16</v>
      </c>
      <c r="B5" s="36"/>
      <c r="C5" s="36"/>
      <c r="D5" s="36"/>
      <c r="E5" s="36"/>
      <c r="F5" s="36"/>
      <c r="G5" s="37"/>
      <c r="H5" s="31"/>
    </row>
    <row r="6" spans="1:9" ht="19.5" thickBot="1">
      <c r="A6" s="38" t="s">
        <v>99</v>
      </c>
      <c r="B6" s="39"/>
      <c r="C6" s="40"/>
      <c r="D6" s="6"/>
      <c r="E6" s="114" t="s">
        <v>101</v>
      </c>
      <c r="F6" s="115"/>
      <c r="G6" s="116"/>
      <c r="H6" s="117"/>
    </row>
    <row r="7" spans="1:9" ht="30.75" thickBot="1">
      <c r="A7" s="41" t="s">
        <v>17</v>
      </c>
      <c r="B7" s="42" t="s">
        <v>38</v>
      </c>
      <c r="C7" s="43" t="s">
        <v>39</v>
      </c>
      <c r="D7" s="6"/>
      <c r="E7" s="118" t="s">
        <v>17</v>
      </c>
      <c r="F7" s="129" t="s">
        <v>38</v>
      </c>
      <c r="G7" s="119" t="s">
        <v>39</v>
      </c>
      <c r="H7" s="117"/>
    </row>
    <row r="8" spans="1:9" ht="20.100000000000001" customHeight="1" thickBot="1">
      <c r="A8" s="44" t="s">
        <v>25</v>
      </c>
      <c r="B8" s="45">
        <v>103326.42200000001</v>
      </c>
      <c r="C8" s="46">
        <v>133966.13399999999</v>
      </c>
      <c r="D8" s="6"/>
      <c r="E8" s="44" t="s">
        <v>25</v>
      </c>
      <c r="F8" s="130">
        <v>106746.295</v>
      </c>
      <c r="G8" s="47">
        <v>194139.36</v>
      </c>
      <c r="H8" s="117"/>
    </row>
    <row r="9" spans="1:9" ht="15.75">
      <c r="A9" s="48" t="s">
        <v>22</v>
      </c>
      <c r="B9" s="49"/>
      <c r="C9" s="50"/>
      <c r="D9" s="6"/>
      <c r="E9" s="48" t="s">
        <v>22</v>
      </c>
      <c r="F9" s="49"/>
      <c r="G9" s="50"/>
      <c r="H9" s="117"/>
    </row>
    <row r="10" spans="1:9" ht="15.75">
      <c r="A10" s="51" t="s">
        <v>50</v>
      </c>
      <c r="B10" s="52">
        <v>45591.707000000002</v>
      </c>
      <c r="C10" s="53">
        <v>50971.112999999998</v>
      </c>
      <c r="D10" s="6"/>
      <c r="E10" s="51" t="s">
        <v>50</v>
      </c>
      <c r="F10" s="131">
        <v>39842.536</v>
      </c>
      <c r="G10" s="54">
        <v>69387.918000000005</v>
      </c>
      <c r="H10" s="117"/>
    </row>
    <row r="11" spans="1:9" ht="15.75">
      <c r="A11" s="55" t="s">
        <v>19</v>
      </c>
      <c r="B11" s="56">
        <v>20865.632000000001</v>
      </c>
      <c r="C11" s="57">
        <v>22158.806</v>
      </c>
      <c r="D11" s="6"/>
      <c r="E11" s="55" t="s">
        <v>19</v>
      </c>
      <c r="F11" s="56">
        <v>19253.689999999999</v>
      </c>
      <c r="G11" s="57">
        <v>31197.423999999999</v>
      </c>
      <c r="H11" s="117"/>
    </row>
    <row r="12" spans="1:9" ht="15.75">
      <c r="A12" s="55" t="s">
        <v>59</v>
      </c>
      <c r="B12" s="56">
        <v>3866.1950000000002</v>
      </c>
      <c r="C12" s="57">
        <v>4518.1180000000004</v>
      </c>
      <c r="D12" s="6"/>
      <c r="E12" s="55" t="s">
        <v>89</v>
      </c>
      <c r="F12" s="56">
        <v>5225.9049999999997</v>
      </c>
      <c r="G12" s="57">
        <v>11368.1</v>
      </c>
      <c r="H12" s="117"/>
    </row>
    <row r="13" spans="1:9" ht="15.75">
      <c r="A13" s="55" t="s">
        <v>76</v>
      </c>
      <c r="B13" s="56">
        <v>3830.72</v>
      </c>
      <c r="C13" s="57">
        <v>5033.1109999999999</v>
      </c>
      <c r="D13" s="6"/>
      <c r="E13" s="55" t="s">
        <v>59</v>
      </c>
      <c r="F13" s="56">
        <v>3660.0030000000002</v>
      </c>
      <c r="G13" s="57">
        <v>7189.808</v>
      </c>
      <c r="H13" s="117"/>
    </row>
    <row r="14" spans="1:9" ht="15.75">
      <c r="A14" s="55" t="s">
        <v>28</v>
      </c>
      <c r="B14" s="56">
        <v>2809.6959999999999</v>
      </c>
      <c r="C14" s="57">
        <v>3177.6280000000002</v>
      </c>
      <c r="D14" s="6"/>
      <c r="E14" s="55" t="s">
        <v>36</v>
      </c>
      <c r="F14" s="56">
        <v>1902.2529999999999</v>
      </c>
      <c r="G14" s="57">
        <v>2724.0790000000002</v>
      </c>
      <c r="H14" s="117"/>
    </row>
    <row r="15" spans="1:9" ht="15.75">
      <c r="A15" s="55" t="s">
        <v>36</v>
      </c>
      <c r="B15" s="56">
        <v>2174.3429999999998</v>
      </c>
      <c r="C15" s="57">
        <v>2370.5419999999999</v>
      </c>
      <c r="D15" s="6"/>
      <c r="E15" s="55" t="s">
        <v>28</v>
      </c>
      <c r="F15" s="56">
        <v>1470.2190000000001</v>
      </c>
      <c r="G15" s="57">
        <v>2590.127</v>
      </c>
      <c r="H15" s="117"/>
    </row>
    <row r="16" spans="1:9" ht="16.5" thickBot="1">
      <c r="A16" s="55" t="s">
        <v>20</v>
      </c>
      <c r="B16" s="56">
        <v>1696.4749999999999</v>
      </c>
      <c r="C16" s="57">
        <v>1783.3820000000001</v>
      </c>
      <c r="D16" s="6"/>
      <c r="E16" s="55" t="s">
        <v>20</v>
      </c>
      <c r="F16" s="56">
        <v>1445.1469999999999</v>
      </c>
      <c r="G16" s="57">
        <v>2500.6849999999999</v>
      </c>
      <c r="H16" s="117"/>
    </row>
    <row r="17" spans="1:9" ht="19.5" customHeight="1">
      <c r="A17" s="58" t="s">
        <v>26</v>
      </c>
      <c r="B17" s="59">
        <v>57734.714999999997</v>
      </c>
      <c r="C17" s="60">
        <v>82995.020999999993</v>
      </c>
      <c r="D17" s="6"/>
      <c r="E17" s="58" t="s">
        <v>26</v>
      </c>
      <c r="F17" s="132">
        <v>66903.759000000005</v>
      </c>
      <c r="G17" s="61">
        <v>124751.442</v>
      </c>
      <c r="H17" s="117"/>
    </row>
    <row r="18" spans="1:9" ht="15.75">
      <c r="A18" s="55" t="s">
        <v>77</v>
      </c>
      <c r="B18" s="56">
        <v>16826.859</v>
      </c>
      <c r="C18" s="57">
        <v>25000</v>
      </c>
      <c r="D18" s="6"/>
      <c r="E18" s="55" t="s">
        <v>21</v>
      </c>
      <c r="F18" s="56">
        <v>15383.157999999999</v>
      </c>
      <c r="G18" s="57">
        <v>28510.108</v>
      </c>
      <c r="H18" s="117"/>
    </row>
    <row r="19" spans="1:9" ht="15.75">
      <c r="A19" s="55" t="s">
        <v>21</v>
      </c>
      <c r="B19" s="56">
        <v>14484.204</v>
      </c>
      <c r="C19" s="57">
        <v>20398.63</v>
      </c>
      <c r="D19" s="6"/>
      <c r="E19" s="55" t="s">
        <v>78</v>
      </c>
      <c r="F19" s="56">
        <v>13270.004000000001</v>
      </c>
      <c r="G19" s="57">
        <v>23801.555</v>
      </c>
      <c r="H19" s="117"/>
    </row>
    <row r="20" spans="1:9" ht="15.75">
      <c r="A20" s="55" t="s">
        <v>69</v>
      </c>
      <c r="B20" s="56">
        <v>12035.903</v>
      </c>
      <c r="C20" s="57">
        <v>14916.682000000001</v>
      </c>
      <c r="D20" s="6"/>
      <c r="E20" s="55" t="s">
        <v>80</v>
      </c>
      <c r="F20" s="56">
        <v>9054.4650000000001</v>
      </c>
      <c r="G20" s="57">
        <v>17480</v>
      </c>
      <c r="H20" s="117"/>
    </row>
    <row r="21" spans="1:9" ht="15.75">
      <c r="A21" s="55" t="s">
        <v>82</v>
      </c>
      <c r="B21" s="56">
        <v>4097.1949999999997</v>
      </c>
      <c r="C21" s="57">
        <v>6720</v>
      </c>
      <c r="D21" s="6"/>
      <c r="E21" s="55" t="s">
        <v>90</v>
      </c>
      <c r="F21" s="56">
        <v>4631.0810000000001</v>
      </c>
      <c r="G21" s="57">
        <v>8200.5249999999996</v>
      </c>
      <c r="H21" s="117"/>
    </row>
    <row r="22" spans="1:9" ht="15.75">
      <c r="A22" s="113" t="s">
        <v>87</v>
      </c>
      <c r="B22" s="56">
        <v>2576.6289999999999</v>
      </c>
      <c r="C22" s="57">
        <v>4281.75</v>
      </c>
      <c r="D22" s="6"/>
      <c r="E22" s="113" t="s">
        <v>69</v>
      </c>
      <c r="F22" s="56">
        <v>2951.8339999999998</v>
      </c>
      <c r="G22" s="57">
        <v>5644.5320000000002</v>
      </c>
      <c r="H22" s="117"/>
    </row>
    <row r="23" spans="1:9" ht="16.5" thickBot="1">
      <c r="A23" s="110" t="s">
        <v>88</v>
      </c>
      <c r="B23" s="111">
        <v>1767.2760000000001</v>
      </c>
      <c r="C23" s="112">
        <v>2535.1999999999998</v>
      </c>
      <c r="D23" s="6"/>
      <c r="E23" s="109" t="s">
        <v>87</v>
      </c>
      <c r="F23" s="111">
        <v>2624.73</v>
      </c>
      <c r="G23" s="112">
        <v>4691.558</v>
      </c>
      <c r="H23" s="117"/>
    </row>
    <row r="24" spans="1:9">
      <c r="B24" s="64"/>
      <c r="C24" s="64"/>
      <c r="D24" s="6"/>
      <c r="E24" s="201" t="s">
        <v>37</v>
      </c>
      <c r="F24" s="120"/>
      <c r="G24" s="120"/>
      <c r="H24" s="120"/>
    </row>
    <row r="25" spans="1:9" ht="17.25" customHeight="1" thickBot="1">
      <c r="A25" s="121" t="s">
        <v>27</v>
      </c>
      <c r="B25" s="65"/>
      <c r="C25" s="65"/>
      <c r="D25" s="65"/>
      <c r="E25" s="65"/>
      <c r="F25" s="65"/>
      <c r="G25" s="65"/>
      <c r="H25" s="117"/>
    </row>
    <row r="26" spans="1:9" ht="21.75" thickBot="1">
      <c r="A26" s="225" t="s">
        <v>18</v>
      </c>
      <c r="B26" s="226"/>
      <c r="C26" s="226"/>
      <c r="D26" s="226"/>
      <c r="E26" s="226"/>
      <c r="F26" s="226"/>
      <c r="G26" s="227"/>
      <c r="H26" s="31"/>
    </row>
    <row r="27" spans="1:9" ht="19.5" thickBot="1">
      <c r="A27" s="122" t="s">
        <v>99</v>
      </c>
      <c r="B27" s="123"/>
      <c r="C27" s="124"/>
      <c r="D27" s="125"/>
      <c r="E27" s="114" t="s">
        <v>101</v>
      </c>
      <c r="F27" s="115"/>
      <c r="G27" s="116"/>
      <c r="H27" s="31"/>
    </row>
    <row r="28" spans="1:9" ht="30.75" thickBot="1">
      <c r="A28" s="66" t="s">
        <v>17</v>
      </c>
      <c r="B28" s="42" t="s">
        <v>38</v>
      </c>
      <c r="C28" s="67" t="s">
        <v>39</v>
      </c>
      <c r="D28" s="125"/>
      <c r="E28" s="68" t="s">
        <v>17</v>
      </c>
      <c r="F28" s="42" t="s">
        <v>38</v>
      </c>
      <c r="G28" s="69" t="s">
        <v>39</v>
      </c>
      <c r="H28" s="31"/>
    </row>
    <row r="29" spans="1:9" ht="20.100000000000001" customHeight="1" thickBot="1">
      <c r="A29" s="44" t="s">
        <v>25</v>
      </c>
      <c r="B29" s="45">
        <v>21096.927</v>
      </c>
      <c r="C29" s="46">
        <v>27068.899000000001</v>
      </c>
      <c r="D29" s="125"/>
      <c r="E29" s="44" t="s">
        <v>25</v>
      </c>
      <c r="F29" s="130">
        <v>12535.261</v>
      </c>
      <c r="G29" s="47">
        <v>20289.358</v>
      </c>
      <c r="H29" s="31"/>
      <c r="I29" s="3"/>
    </row>
    <row r="30" spans="1:9" ht="15.75">
      <c r="A30" s="48" t="s">
        <v>22</v>
      </c>
      <c r="B30" s="49"/>
      <c r="C30" s="50"/>
      <c r="D30" s="125"/>
      <c r="E30" s="48" t="s">
        <v>22</v>
      </c>
      <c r="F30" s="49"/>
      <c r="G30" s="50"/>
      <c r="H30" s="31"/>
    </row>
    <row r="31" spans="1:9" ht="15.75">
      <c r="A31" s="51" t="s">
        <v>50</v>
      </c>
      <c r="B31" s="52">
        <v>15377.897999999999</v>
      </c>
      <c r="C31" s="53">
        <v>18994.811000000002</v>
      </c>
      <c r="D31" s="125"/>
      <c r="E31" s="51" t="s">
        <v>50</v>
      </c>
      <c r="F31" s="131">
        <v>10833.839</v>
      </c>
      <c r="G31" s="54">
        <v>18298.353999999999</v>
      </c>
      <c r="H31" s="31"/>
    </row>
    <row r="32" spans="1:9" ht="15.75">
      <c r="A32" s="55" t="s">
        <v>19</v>
      </c>
      <c r="B32" s="56">
        <v>6523.1930000000002</v>
      </c>
      <c r="C32" s="57">
        <v>8397.2540000000008</v>
      </c>
      <c r="D32" s="125"/>
      <c r="E32" s="55" t="s">
        <v>20</v>
      </c>
      <c r="F32" s="56">
        <v>3080.1469999999999</v>
      </c>
      <c r="G32" s="57">
        <v>4476.7659999999996</v>
      </c>
      <c r="H32" s="31"/>
    </row>
    <row r="33" spans="1:12" ht="15.75">
      <c r="A33" s="55" t="s">
        <v>20</v>
      </c>
      <c r="B33" s="56">
        <v>3993.9690000000001</v>
      </c>
      <c r="C33" s="57">
        <v>5185.9269999999997</v>
      </c>
      <c r="D33" s="125"/>
      <c r="E33" s="55" t="s">
        <v>79</v>
      </c>
      <c r="F33" s="56">
        <v>2156.3009999999999</v>
      </c>
      <c r="G33" s="57">
        <v>4226.8100000000004</v>
      </c>
      <c r="H33" s="31"/>
    </row>
    <row r="34" spans="1:12" ht="16.5" thickBot="1">
      <c r="A34" s="55" t="s">
        <v>102</v>
      </c>
      <c r="B34" s="56">
        <v>1814.6369999999999</v>
      </c>
      <c r="C34" s="57">
        <v>1668.7360000000001</v>
      </c>
      <c r="D34" s="125"/>
      <c r="E34" s="55" t="s">
        <v>19</v>
      </c>
      <c r="F34" s="56">
        <v>1551.104</v>
      </c>
      <c r="G34" s="57">
        <v>3238.192</v>
      </c>
      <c r="H34" s="31"/>
    </row>
    <row r="35" spans="1:12" ht="19.5" customHeight="1">
      <c r="A35" s="58" t="s">
        <v>26</v>
      </c>
      <c r="B35" s="59">
        <v>5719.0290000000005</v>
      </c>
      <c r="C35" s="60">
        <v>8074.0879999999997</v>
      </c>
      <c r="D35" s="125"/>
      <c r="E35" s="58" t="s">
        <v>26</v>
      </c>
      <c r="F35" s="132">
        <v>1701.422</v>
      </c>
      <c r="G35" s="61">
        <v>1991.0039999999999</v>
      </c>
      <c r="H35" s="31"/>
    </row>
    <row r="36" spans="1:12" ht="17.25" customHeight="1">
      <c r="A36" s="55" t="s">
        <v>46</v>
      </c>
      <c r="B36" s="56">
        <v>3969.4789999999998</v>
      </c>
      <c r="C36" s="57">
        <v>6286.45</v>
      </c>
      <c r="D36" s="125"/>
      <c r="E36" s="55" t="s">
        <v>23</v>
      </c>
      <c r="F36" s="56">
        <v>850.19299999999998</v>
      </c>
      <c r="G36" s="57">
        <v>1025.008</v>
      </c>
      <c r="H36" s="31"/>
      <c r="I36" s="5"/>
      <c r="L36" s="4"/>
    </row>
    <row r="37" spans="1:12" ht="15.75">
      <c r="A37" s="55" t="s">
        <v>23</v>
      </c>
      <c r="B37" s="56">
        <v>891.52300000000002</v>
      </c>
      <c r="C37" s="57">
        <v>1086.7449999999999</v>
      </c>
      <c r="D37" s="125"/>
      <c r="E37" s="55" t="s">
        <v>83</v>
      </c>
      <c r="F37" s="56">
        <v>252.001</v>
      </c>
      <c r="G37" s="57">
        <v>305.51600000000002</v>
      </c>
      <c r="H37" s="31"/>
    </row>
    <row r="38" spans="1:12" ht="16.5" thickBot="1">
      <c r="A38" s="62" t="s">
        <v>69</v>
      </c>
      <c r="B38" s="133">
        <v>316.66500000000002</v>
      </c>
      <c r="C38" s="63">
        <v>121.467</v>
      </c>
      <c r="D38" s="125"/>
      <c r="E38" s="62" t="s">
        <v>103</v>
      </c>
      <c r="F38" s="133">
        <v>174.24</v>
      </c>
      <c r="G38" s="63">
        <v>264</v>
      </c>
      <c r="H38" s="31"/>
    </row>
    <row r="39" spans="1:12">
      <c r="B39" s="120"/>
      <c r="C39" s="120"/>
      <c r="D39" s="125"/>
      <c r="E39" s="201" t="s">
        <v>37</v>
      </c>
      <c r="F39" s="120"/>
      <c r="G39" s="120"/>
      <c r="H39" s="31"/>
    </row>
    <row r="40" spans="1:12">
      <c r="A40" s="126"/>
      <c r="B40" s="126"/>
      <c r="C40" s="126"/>
      <c r="D40" s="127"/>
      <c r="E40" s="126"/>
      <c r="F40" s="128"/>
      <c r="G40" s="128"/>
    </row>
    <row r="41" spans="1:12">
      <c r="A41" s="126"/>
      <c r="B41" s="126"/>
      <c r="C41" s="126"/>
      <c r="D41" s="127"/>
      <c r="E41" s="126"/>
      <c r="F41" s="126"/>
      <c r="G41" s="126"/>
    </row>
    <row r="42" spans="1:12">
      <c r="D42"/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Dodatkowe info</vt:lpstr>
      <vt:lpstr>Ceny_bieżące kraj</vt:lpstr>
      <vt:lpstr>Ceny_2021-2025_kraj</vt:lpstr>
      <vt:lpstr>Obroty_2021-2025_kraj</vt:lpstr>
      <vt:lpstr>Ceny_zakupu sieci handlowe</vt:lpstr>
      <vt:lpstr>Ceny_zakupu przetwórstwo</vt:lpstr>
      <vt:lpstr>Handel zagr. II 2025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2025-04-24T13:00:06Z</dcterms:modified>
</cp:coreProperties>
</file>